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BK17a - Biokoridor BK17a ..." sheetId="2" r:id="rId2"/>
    <sheet name="BC10 - Biocentrum BC10 (o..." sheetId="3" r:id="rId3"/>
    <sheet name="BK17b - Biokoridor BK17b ..." sheetId="4" r:id="rId4"/>
    <sheet name="BK16d - Biokoridor BK16d 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'BK17a - Biokoridor BK17a ...'!$C$124:$K$298</definedName>
    <definedName name="_xlnm.Print_Area" localSheetId="1">'BK17a - Biokoridor BK17a ...'!$C$4:$J$76,'BK17a - Biokoridor BK17a ...'!$C$82:$J$106,'BK17a - Biokoridor BK17a ...'!$C$112:$J$298</definedName>
    <definedName name="_xlnm.Print_Titles" localSheetId="1">'BK17a - Biokoridor BK17a ...'!$124:$124</definedName>
    <definedName name="_xlnm._FilterDatabase" localSheetId="2" hidden="1">'BC10 - Biocentrum BC10 (o...'!$C$125:$K$339</definedName>
    <definedName name="_xlnm.Print_Area" localSheetId="2">'BC10 - Biocentrum BC10 (o...'!$C$4:$J$76,'BC10 - Biocentrum BC10 (o...'!$C$82:$J$107,'BC10 - Biocentrum BC10 (o...'!$C$113:$J$339</definedName>
    <definedName name="_xlnm.Print_Titles" localSheetId="2">'BC10 - Biocentrum BC10 (o...'!$125:$125</definedName>
    <definedName name="_xlnm._FilterDatabase" localSheetId="3" hidden="1">'BK17b - Biokoridor BK17b ...'!$C$124:$K$297</definedName>
    <definedName name="_xlnm.Print_Area" localSheetId="3">'BK17b - Biokoridor BK17b ...'!$C$4:$J$76,'BK17b - Biokoridor BK17b ...'!$C$82:$J$106,'BK17b - Biokoridor BK17b ...'!$C$112:$J$297</definedName>
    <definedName name="_xlnm.Print_Titles" localSheetId="3">'BK17b - Biokoridor BK17b ...'!$124:$124</definedName>
    <definedName name="_xlnm._FilterDatabase" localSheetId="4" hidden="1">'BK16d - Biokoridor BK16d ...'!$C$124:$K$297</definedName>
    <definedName name="_xlnm.Print_Area" localSheetId="4">'BK16d - Biokoridor BK16d ...'!$C$4:$J$76,'BK16d - Biokoridor BK16d ...'!$C$82:$J$106,'BK16d - Biokoridor BK16d ...'!$C$112:$J$297</definedName>
    <definedName name="_xlnm.Print_Titles" localSheetId="4">'BK16d - Biokoridor BK16d ...'!$124:$124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0"/>
  <c r="BH290"/>
  <c r="BG290"/>
  <c r="BF290"/>
  <c r="T290"/>
  <c r="T289"/>
  <c r="R290"/>
  <c r="R289"/>
  <c r="P290"/>
  <c r="P289"/>
  <c r="BI286"/>
  <c r="BH286"/>
  <c r="BG286"/>
  <c r="BF286"/>
  <c r="T286"/>
  <c r="R286"/>
  <c r="P286"/>
  <c r="BI285"/>
  <c r="BH285"/>
  <c r="BG285"/>
  <c r="BF285"/>
  <c r="T285"/>
  <c r="R285"/>
  <c r="P285"/>
  <c r="BI280"/>
  <c r="BH280"/>
  <c r="BG280"/>
  <c r="BF280"/>
  <c r="T280"/>
  <c r="R280"/>
  <c r="P280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49"/>
  <c r="BH249"/>
  <c r="BG249"/>
  <c r="BF249"/>
  <c r="T249"/>
  <c r="R249"/>
  <c r="P249"/>
  <c r="BI248"/>
  <c r="BH248"/>
  <c r="BG248"/>
  <c r="BF248"/>
  <c r="T248"/>
  <c r="R248"/>
  <c r="P248"/>
  <c r="BI243"/>
  <c r="BH243"/>
  <c r="BG243"/>
  <c r="BF243"/>
  <c r="T243"/>
  <c r="R243"/>
  <c r="P243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7"/>
  <c r="BH217"/>
  <c r="BG217"/>
  <c r="BF217"/>
  <c r="T217"/>
  <c r="R217"/>
  <c r="P217"/>
  <c r="BI212"/>
  <c r="BH212"/>
  <c r="BG212"/>
  <c r="BF212"/>
  <c r="T212"/>
  <c r="R212"/>
  <c r="P212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89"/>
  <c r="E7"/>
  <c r="E115"/>
  <c i="4" r="J37"/>
  <c r="J36"/>
  <c i="1" r="AY97"/>
  <c i="4" r="J35"/>
  <c i="1" r="AX97"/>
  <c i="4"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0"/>
  <c r="BH290"/>
  <c r="BG290"/>
  <c r="BF290"/>
  <c r="T290"/>
  <c r="T289"/>
  <c r="R290"/>
  <c r="R289"/>
  <c r="P290"/>
  <c r="P289"/>
  <c r="BI286"/>
  <c r="BH286"/>
  <c r="BG286"/>
  <c r="BF286"/>
  <c r="T286"/>
  <c r="R286"/>
  <c r="P286"/>
  <c r="BI285"/>
  <c r="BH285"/>
  <c r="BG285"/>
  <c r="BF285"/>
  <c r="T285"/>
  <c r="R285"/>
  <c r="P285"/>
  <c r="BI280"/>
  <c r="BH280"/>
  <c r="BG280"/>
  <c r="BF280"/>
  <c r="T280"/>
  <c r="R280"/>
  <c r="P280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49"/>
  <c r="BH249"/>
  <c r="BG249"/>
  <c r="BF249"/>
  <c r="T249"/>
  <c r="R249"/>
  <c r="P249"/>
  <c r="BI248"/>
  <c r="BH248"/>
  <c r="BG248"/>
  <c r="BF248"/>
  <c r="T248"/>
  <c r="R248"/>
  <c r="P248"/>
  <c r="BI243"/>
  <c r="BH243"/>
  <c r="BG243"/>
  <c r="BF243"/>
  <c r="T243"/>
  <c r="R243"/>
  <c r="P243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7"/>
  <c r="BH217"/>
  <c r="BG217"/>
  <c r="BF217"/>
  <c r="T217"/>
  <c r="R217"/>
  <c r="P217"/>
  <c r="BI212"/>
  <c r="BH212"/>
  <c r="BG212"/>
  <c r="BF212"/>
  <c r="T212"/>
  <c r="R212"/>
  <c r="P212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85"/>
  <c i="3" r="J37"/>
  <c r="J36"/>
  <c i="1" r="AY96"/>
  <c i="3" r="J35"/>
  <c i="1" r="AX96"/>
  <c i="3"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2"/>
  <c r="BH332"/>
  <c r="BG332"/>
  <c r="BF332"/>
  <c r="T332"/>
  <c r="T331"/>
  <c r="R332"/>
  <c r="R331"/>
  <c r="P332"/>
  <c r="P331"/>
  <c r="BI328"/>
  <c r="BH328"/>
  <c r="BG328"/>
  <c r="BF328"/>
  <c r="T328"/>
  <c r="R328"/>
  <c r="P328"/>
  <c r="BI327"/>
  <c r="BH327"/>
  <c r="BG327"/>
  <c r="BF327"/>
  <c r="T327"/>
  <c r="R327"/>
  <c r="P327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9"/>
  <c r="BH289"/>
  <c r="BG289"/>
  <c r="BF289"/>
  <c r="T289"/>
  <c r="R289"/>
  <c r="P289"/>
  <c r="BI285"/>
  <c r="BH285"/>
  <c r="BG285"/>
  <c r="BF285"/>
  <c r="T285"/>
  <c r="R285"/>
  <c r="P285"/>
  <c r="BI284"/>
  <c r="BH284"/>
  <c r="BG284"/>
  <c r="BF284"/>
  <c r="T284"/>
  <c r="R284"/>
  <c r="P284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60"/>
  <c r="BH260"/>
  <c r="BG260"/>
  <c r="BF260"/>
  <c r="T260"/>
  <c r="R260"/>
  <c r="P260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4"/>
  <c r="BH244"/>
  <c r="BG244"/>
  <c r="BF244"/>
  <c r="T244"/>
  <c r="R244"/>
  <c r="P244"/>
  <c r="BI241"/>
  <c r="BH241"/>
  <c r="BG241"/>
  <c r="BF241"/>
  <c r="T241"/>
  <c r="R241"/>
  <c r="P241"/>
  <c r="BI236"/>
  <c r="BH236"/>
  <c r="BG236"/>
  <c r="BF236"/>
  <c r="T236"/>
  <c r="R236"/>
  <c r="P236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6"/>
  <c r="BH206"/>
  <c r="BG206"/>
  <c r="BF206"/>
  <c r="T206"/>
  <c r="R206"/>
  <c r="P206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116"/>
  <c i="2" r="J37"/>
  <c r="J36"/>
  <c i="1" r="AY95"/>
  <c i="2" r="J35"/>
  <c i="1" r="AX95"/>
  <c i="2"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T289"/>
  <c r="R290"/>
  <c r="R289"/>
  <c r="P290"/>
  <c r="P289"/>
  <c r="BI286"/>
  <c r="BH286"/>
  <c r="BG286"/>
  <c r="BF286"/>
  <c r="T286"/>
  <c r="R286"/>
  <c r="P286"/>
  <c r="BI285"/>
  <c r="BH285"/>
  <c r="BG285"/>
  <c r="BF285"/>
  <c r="T285"/>
  <c r="R285"/>
  <c r="P285"/>
  <c r="BI280"/>
  <c r="BH280"/>
  <c r="BG280"/>
  <c r="BF280"/>
  <c r="T280"/>
  <c r="R280"/>
  <c r="P280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49"/>
  <c r="BH249"/>
  <c r="BG249"/>
  <c r="BF249"/>
  <c r="T249"/>
  <c r="R249"/>
  <c r="P249"/>
  <c r="BI248"/>
  <c r="BH248"/>
  <c r="BG248"/>
  <c r="BF248"/>
  <c r="T248"/>
  <c r="R248"/>
  <c r="P248"/>
  <c r="BI243"/>
  <c r="BH243"/>
  <c r="BG243"/>
  <c r="BF243"/>
  <c r="T243"/>
  <c r="R243"/>
  <c r="P243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7"/>
  <c r="BH217"/>
  <c r="BG217"/>
  <c r="BF217"/>
  <c r="T217"/>
  <c r="R217"/>
  <c r="P217"/>
  <c r="BI212"/>
  <c r="BH212"/>
  <c r="BG212"/>
  <c r="BF212"/>
  <c r="T212"/>
  <c r="R212"/>
  <c r="P212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2" r="J34"/>
  <c r="J199"/>
  <c r="BK187"/>
  <c r="J181"/>
  <c r="J178"/>
  <c r="BK168"/>
  <c r="BK157"/>
  <c r="BK153"/>
  <c r="J145"/>
  <c r="BK136"/>
  <c i="1" r="AS94"/>
  <c i="3" r="BK169"/>
  <c r="J327"/>
  <c r="J215"/>
  <c r="J174"/>
  <c r="J141"/>
  <c r="BK223"/>
  <c r="BK149"/>
  <c r="J276"/>
  <c r="BK328"/>
  <c r="J268"/>
  <c r="BK199"/>
  <c r="BK158"/>
  <c r="J336"/>
  <c r="BK255"/>
  <c r="J184"/>
  <c r="BK136"/>
  <c r="BK191"/>
  <c r="J157"/>
  <c r="BK337"/>
  <c r="BK249"/>
  <c r="J221"/>
  <c r="BK186"/>
  <c i="4" r="J294"/>
  <c r="BK190"/>
  <c r="J296"/>
  <c r="J285"/>
  <c r="J225"/>
  <c r="J157"/>
  <c r="J134"/>
  <c r="J275"/>
  <c r="BK220"/>
  <c r="BK183"/>
  <c r="J280"/>
  <c r="BK182"/>
  <c r="BK295"/>
  <c r="J243"/>
  <c r="BK184"/>
  <c r="BK151"/>
  <c r="J132"/>
  <c r="J230"/>
  <c r="J128"/>
  <c r="BK248"/>
  <c r="BK139"/>
  <c r="J160"/>
  <c i="5" r="BK294"/>
  <c r="J253"/>
  <c r="BK183"/>
  <c r="J151"/>
  <c r="J225"/>
  <c r="J167"/>
  <c r="BK273"/>
  <c r="BK212"/>
  <c r="J136"/>
  <c r="BK255"/>
  <c r="J153"/>
  <c r="BK268"/>
  <c r="J294"/>
  <c r="J238"/>
  <c r="BK164"/>
  <c r="BK190"/>
  <c r="BK148"/>
  <c r="J155"/>
  <c i="2" r="BK296"/>
  <c r="BK295"/>
  <c r="J293"/>
  <c r="J290"/>
  <c r="BK285"/>
  <c r="J280"/>
  <c r="BK273"/>
  <c r="J271"/>
  <c r="BK263"/>
  <c r="J260"/>
  <c r="BK258"/>
  <c r="J255"/>
  <c r="BK249"/>
  <c r="J248"/>
  <c r="BK238"/>
  <c r="J235"/>
  <c r="J231"/>
  <c r="BK225"/>
  <c r="J220"/>
  <c r="BK212"/>
  <c r="BK199"/>
  <c r="J195"/>
  <c r="BK184"/>
  <c r="BK181"/>
  <c r="BK177"/>
  <c r="J168"/>
  <c r="J162"/>
  <c r="J153"/>
  <c r="BK145"/>
  <c r="J136"/>
  <c r="J131"/>
  <c i="3" r="BK332"/>
  <c r="J261"/>
  <c r="J223"/>
  <c r="J160"/>
  <c r="J319"/>
  <c r="BK260"/>
  <c r="J203"/>
  <c r="J152"/>
  <c r="BK319"/>
  <c r="BK291"/>
  <c r="J190"/>
  <c r="BK335"/>
  <c r="J284"/>
  <c r="J202"/>
  <c r="J322"/>
  <c r="J260"/>
  <c r="J219"/>
  <c r="J186"/>
  <c r="BK139"/>
  <c r="BK273"/>
  <c r="J185"/>
  <c r="BK157"/>
  <c r="BK244"/>
  <c r="J187"/>
  <c r="BK167"/>
  <c r="J142"/>
  <c r="J338"/>
  <c r="J328"/>
  <c r="BK222"/>
  <c r="BK206"/>
  <c r="BK185"/>
  <c r="J146"/>
  <c i="4" r="J268"/>
  <c r="J192"/>
  <c r="J150"/>
  <c r="BK290"/>
  <c r="BK263"/>
  <c r="J184"/>
  <c r="BK150"/>
  <c r="BK253"/>
  <c r="BK148"/>
  <c r="BK225"/>
  <c r="J172"/>
  <c r="J136"/>
  <c r="J260"/>
  <c r="J181"/>
  <c r="BK238"/>
  <c r="BK235"/>
  <c r="BK132"/>
  <c i="5" r="J263"/>
  <c r="J195"/>
  <c r="BK150"/>
  <c r="BK253"/>
  <c r="J162"/>
  <c r="BK249"/>
  <c r="J181"/>
  <c r="BK132"/>
  <c r="J230"/>
  <c r="BK134"/>
  <c r="BK179"/>
  <c r="BK285"/>
  <c r="J183"/>
  <c r="J132"/>
  <c r="BK162"/>
  <c r="J182"/>
  <c i="2" r="F37"/>
  <c r="J205"/>
  <c r="BK195"/>
  <c r="BK183"/>
  <c r="J180"/>
  <c r="BK176"/>
  <c r="BK162"/>
  <c r="BK151"/>
  <c r="BK142"/>
  <c r="BK133"/>
  <c r="BK128"/>
  <c i="3" r="J291"/>
  <c r="J229"/>
  <c r="J155"/>
  <c r="BK311"/>
  <c r="BK219"/>
  <c r="BK188"/>
  <c r="BK142"/>
  <c r="BK268"/>
  <c r="BK129"/>
  <c r="BK252"/>
  <c r="BK171"/>
  <c r="BK296"/>
  <c r="J206"/>
  <c r="BK140"/>
  <c r="J332"/>
  <c r="BK175"/>
  <c r="J299"/>
  <c r="BK221"/>
  <c r="BK174"/>
  <c r="J139"/>
  <c r="J255"/>
  <c r="BK203"/>
  <c r="J179"/>
  <c i="4" r="BK285"/>
  <c r="J180"/>
  <c r="J293"/>
  <c r="BK230"/>
  <c r="J220"/>
  <c r="J182"/>
  <c r="BK142"/>
  <c r="BK195"/>
  <c r="J155"/>
  <c r="J273"/>
  <c r="BK199"/>
  <c r="BK136"/>
  <c r="J263"/>
  <c r="BK176"/>
  <c r="BK271"/>
  <c r="BK180"/>
  <c r="J176"/>
  <c r="J199"/>
  <c r="BK135"/>
  <c i="5" r="J275"/>
  <c r="BK231"/>
  <c r="BK177"/>
  <c r="BK139"/>
  <c r="BK248"/>
  <c r="J190"/>
  <c r="J231"/>
  <c r="J168"/>
  <c r="J280"/>
  <c r="BK160"/>
  <c r="J286"/>
  <c r="J177"/>
  <c r="J202"/>
  <c r="BK135"/>
  <c r="J248"/>
  <c r="J142"/>
  <c r="J148"/>
  <c i="2" r="F35"/>
  <c r="J212"/>
  <c r="BK196"/>
  <c r="J192"/>
  <c r="J184"/>
  <c r="J179"/>
  <c r="J172"/>
  <c r="J164"/>
  <c r="BK155"/>
  <c r="J148"/>
  <c r="J139"/>
  <c r="J130"/>
  <c i="3" r="J296"/>
  <c r="J252"/>
  <c r="J212"/>
  <c i="4" r="J255"/>
  <c r="J202"/>
  <c r="BK157"/>
  <c r="J271"/>
  <c r="BK243"/>
  <c r="BK167"/>
  <c r="BK280"/>
  <c r="J195"/>
  <c r="BK177"/>
  <c r="BK160"/>
  <c r="BK293"/>
  <c r="J205"/>
  <c r="J179"/>
  <c r="J249"/>
  <c r="J153"/>
  <c r="BK168"/>
  <c i="5" r="BK295"/>
  <c r="BK258"/>
  <c r="BK202"/>
  <c r="BK167"/>
  <c r="J212"/>
  <c r="BK155"/>
  <c r="BK235"/>
  <c r="BK172"/>
  <c r="BK290"/>
  <c r="J220"/>
  <c r="J144"/>
  <c r="BK195"/>
  <c r="BK144"/>
  <c r="J258"/>
  <c r="BK133"/>
  <c r="J196"/>
  <c r="J150"/>
  <c r="J164"/>
  <c i="2" r="BK192"/>
  <c r="J182"/>
  <c r="J177"/>
  <c r="BK160"/>
  <c r="BK150"/>
  <c r="J142"/>
  <c r="J135"/>
  <c r="F34"/>
  <c i="3" r="BK322"/>
  <c r="J236"/>
  <c r="J171"/>
  <c r="BK327"/>
  <c r="BK220"/>
  <c r="BK307"/>
  <c r="J220"/>
  <c r="BK155"/>
  <c r="J307"/>
  <c r="J244"/>
  <c r="BK184"/>
  <c r="BK137"/>
  <c r="J289"/>
  <c r="BK179"/>
  <c r="J265"/>
  <c r="J183"/>
  <c r="BK151"/>
  <c r="BK338"/>
  <c r="J285"/>
  <c r="J241"/>
  <c r="BK215"/>
  <c r="BK164"/>
  <c i="4" r="BK231"/>
  <c r="J139"/>
  <c r="J295"/>
  <c r="J235"/>
  <c r="BK196"/>
  <c r="BK145"/>
  <c r="J286"/>
  <c r="BK212"/>
  <c r="J145"/>
  <c r="J238"/>
  <c r="BK296"/>
  <c r="J187"/>
  <c r="J164"/>
  <c r="BK144"/>
  <c r="BK268"/>
  <c r="BK192"/>
  <c r="J167"/>
  <c r="BK275"/>
  <c r="J142"/>
  <c r="J151"/>
  <c i="5" r="BK293"/>
  <c r="J235"/>
  <c r="J179"/>
  <c r="BK280"/>
  <c r="BK196"/>
  <c r="BK136"/>
  <c r="BK220"/>
  <c r="BK142"/>
  <c r="BK238"/>
  <c r="BK128"/>
  <c r="BK230"/>
  <c r="BK151"/>
  <c r="BK225"/>
  <c r="BK178"/>
  <c r="BK263"/>
  <c r="BK181"/>
  <c i="2" r="BK297"/>
  <c r="J295"/>
  <c r="BK290"/>
  <c r="J286"/>
  <c r="BK280"/>
  <c r="J275"/>
  <c r="BK271"/>
  <c r="J268"/>
  <c r="J263"/>
  <c r="BK255"/>
  <c r="J253"/>
  <c r="BK248"/>
  <c r="J243"/>
  <c r="BK235"/>
  <c r="J230"/>
  <c r="BK220"/>
  <c r="J217"/>
  <c r="BK205"/>
  <c r="J196"/>
  <c r="J190"/>
  <c r="J183"/>
  <c r="BK180"/>
  <c r="J176"/>
  <c r="BK164"/>
  <c r="J155"/>
  <c r="BK148"/>
  <c r="BK139"/>
  <c r="J133"/>
  <c r="J128"/>
  <c i="3" r="BK304"/>
  <c r="J249"/>
  <c r="BK187"/>
  <c r="J140"/>
  <c r="J294"/>
  <c r="BK190"/>
  <c r="J143"/>
  <c r="BK294"/>
  <c r="BK162"/>
  <c r="BK299"/>
  <c r="J191"/>
  <c r="J311"/>
  <c r="BK194"/>
  <c r="J138"/>
  <c r="J316"/>
  <c r="BK224"/>
  <c r="J129"/>
  <c r="J194"/>
  <c r="BK160"/>
  <c r="J137"/>
  <c r="J337"/>
  <c r="BK284"/>
  <c r="BK229"/>
  <c r="J199"/>
  <c i="4" r="BK205"/>
  <c r="BK134"/>
  <c r="BK294"/>
  <c r="BK255"/>
  <c r="BK217"/>
  <c r="BK187"/>
  <c r="J144"/>
  <c r="J217"/>
  <c r="BK153"/>
  <c r="BK249"/>
  <c r="J177"/>
  <c r="J290"/>
  <c r="J231"/>
  <c r="J178"/>
  <c r="BK155"/>
  <c r="J133"/>
  <c r="BK258"/>
  <c r="BK172"/>
  <c r="BK179"/>
  <c r="BK178"/>
  <c i="5" r="J273"/>
  <c r="J187"/>
  <c r="J128"/>
  <c r="BK205"/>
  <c r="J139"/>
  <c r="BK243"/>
  <c r="J184"/>
  <c r="J134"/>
  <c r="BK199"/>
  <c r="J290"/>
  <c r="BK184"/>
  <c r="J293"/>
  <c r="J192"/>
  <c r="BK271"/>
  <c r="J135"/>
  <c r="BK145"/>
  <c i="2" r="F36"/>
  <c r="BK202"/>
  <c r="J187"/>
  <c r="BK182"/>
  <c r="BK178"/>
  <c r="BK167"/>
  <c r="J160"/>
  <c r="J150"/>
  <c r="J144"/>
  <c r="BK131"/>
  <c i="3" r="BK336"/>
  <c r="BK279"/>
  <c r="BK227"/>
  <c r="J167"/>
  <c r="BK138"/>
  <c r="J273"/>
  <c r="J197"/>
  <c r="BK146"/>
  <c r="J304"/>
  <c r="BK183"/>
  <c r="BK241"/>
  <c r="J164"/>
  <c r="BK276"/>
  <c r="J189"/>
  <c r="BK152"/>
  <c r="BK285"/>
  <c r="J169"/>
  <c r="J224"/>
  <c r="J175"/>
  <c r="BK143"/>
  <c r="J335"/>
  <c r="BK261"/>
  <c r="J227"/>
  <c r="BK202"/>
  <c r="J162"/>
  <c i="4" r="J253"/>
  <c r="J168"/>
  <c r="BK286"/>
  <c r="BK202"/>
  <c r="BK164"/>
  <c r="BK133"/>
  <c r="BK273"/>
  <c r="BK181"/>
  <c r="BK260"/>
  <c r="J183"/>
  <c r="J248"/>
  <c r="BK162"/>
  <c r="J135"/>
  <c r="J196"/>
  <c r="J162"/>
  <c r="J190"/>
  <c r="J212"/>
  <c r="J148"/>
  <c i="5" r="J271"/>
  <c r="J205"/>
  <c r="BK157"/>
  <c r="J260"/>
  <c r="J172"/>
  <c r="BK260"/>
  <c r="BK192"/>
  <c r="BK296"/>
  <c r="BK187"/>
  <c r="J296"/>
  <c r="BK275"/>
  <c r="BK176"/>
  <c r="BK217"/>
  <c r="J176"/>
  <c r="J249"/>
  <c r="J157"/>
  <c r="J133"/>
  <c i="2" r="J297"/>
  <c r="J296"/>
  <c r="BK293"/>
  <c r="BK286"/>
  <c r="J285"/>
  <c r="BK275"/>
  <c r="J273"/>
  <c r="BK268"/>
  <c r="BK260"/>
  <c r="J258"/>
  <c r="BK253"/>
  <c r="J249"/>
  <c r="BK243"/>
  <c r="J238"/>
  <c r="BK231"/>
  <c r="BK230"/>
  <c r="J225"/>
  <c r="BK217"/>
  <c r="J202"/>
  <c r="BK190"/>
  <c r="BK179"/>
  <c r="BK172"/>
  <c r="J167"/>
  <c r="J157"/>
  <c r="J151"/>
  <c r="BK144"/>
  <c r="BK135"/>
  <c r="BK130"/>
  <c i="3" r="BK309"/>
  <c r="BK265"/>
  <c r="BK189"/>
  <c r="J151"/>
  <c r="J309"/>
  <c r="BK212"/>
  <c r="J158"/>
  <c r="BK316"/>
  <c r="BK197"/>
  <c r="BK289"/>
  <c r="J149"/>
  <c r="J279"/>
  <c r="J222"/>
  <c r="J188"/>
  <c r="J136"/>
  <c r="BK236"/>
  <c r="BK141"/>
  <c i="4" r="J258"/>
  <c r="BK128"/>
  <c i="5" r="J243"/>
  <c r="BK182"/>
  <c r="J145"/>
  <c r="J199"/>
  <c r="J268"/>
  <c r="J217"/>
  <c r="J160"/>
  <c r="J285"/>
  <c r="J178"/>
  <c r="J295"/>
  <c r="BK168"/>
  <c r="BK286"/>
  <c r="BK153"/>
  <c r="J255"/>
  <c r="BK180"/>
  <c r="J180"/>
  <c i="3" l="1" r="R178"/>
  <c r="P228"/>
  <c r="P264"/>
  <c r="P334"/>
  <c r="P333"/>
  <c i="4" r="P171"/>
  <c r="R252"/>
  <c i="5" r="T127"/>
  <c i="2" r="BK171"/>
  <c r="J171"/>
  <c r="J99"/>
  <c r="BK204"/>
  <c r="J204"/>
  <c r="J100"/>
  <c r="BK234"/>
  <c r="J234"/>
  <c r="J101"/>
  <c r="T234"/>
  <c r="T292"/>
  <c r="T291"/>
  <c i="3" r="P178"/>
  <c r="T214"/>
  <c r="P288"/>
  <c i="4" r="P127"/>
  <c r="R204"/>
  <c r="P234"/>
  <c r="BK292"/>
  <c r="BK291"/>
  <c r="J291"/>
  <c r="J104"/>
  <c i="5" r="R171"/>
  <c i="3" r="BK178"/>
  <c r="J178"/>
  <c r="J99"/>
  <c r="T228"/>
  <c r="R264"/>
  <c i="4" r="BK127"/>
  <c r="J127"/>
  <c r="J98"/>
  <c r="BK204"/>
  <c r="J204"/>
  <c r="J100"/>
  <c r="BK234"/>
  <c r="J234"/>
  <c r="J101"/>
  <c i="5" r="T171"/>
  <c r="R234"/>
  <c i="2" r="R127"/>
  <c r="P204"/>
  <c r="T252"/>
  <c i="3" r="T128"/>
  <c r="R214"/>
  <c r="T288"/>
  <c i="4" r="T171"/>
  <c r="BK252"/>
  <c r="J252"/>
  <c r="J102"/>
  <c r="R292"/>
  <c r="R291"/>
  <c i="5" r="BK127"/>
  <c r="J127"/>
  <c r="J98"/>
  <c r="BK204"/>
  <c r="J204"/>
  <c r="J100"/>
  <c r="P234"/>
  <c r="T234"/>
  <c i="2" r="P171"/>
  <c r="T204"/>
  <c r="P252"/>
  <c r="P292"/>
  <c r="P291"/>
  <c i="3" r="P128"/>
  <c r="BK214"/>
  <c r="J214"/>
  <c r="J100"/>
  <c r="BK288"/>
  <c r="J288"/>
  <c r="J103"/>
  <c r="R334"/>
  <c r="R333"/>
  <c i="4" r="T127"/>
  <c r="P204"/>
  <c r="R234"/>
  <c r="P292"/>
  <c r="P291"/>
  <c i="5" r="R127"/>
  <c r="R204"/>
  <c r="BK252"/>
  <c r="J252"/>
  <c r="J102"/>
  <c i="2" r="P127"/>
  <c r="P126"/>
  <c r="P125"/>
  <c i="1" r="AU95"/>
  <c i="2" r="R171"/>
  <c r="P234"/>
  <c r="R234"/>
  <c r="BK292"/>
  <c r="J292"/>
  <c r="J105"/>
  <c i="3" r="T178"/>
  <c r="R228"/>
  <c r="T264"/>
  <c r="T334"/>
  <c r="T333"/>
  <c i="4" r="R171"/>
  <c r="P252"/>
  <c i="5" r="P171"/>
  <c r="BK234"/>
  <c r="J234"/>
  <c r="J101"/>
  <c r="R252"/>
  <c i="2" r="T127"/>
  <c r="R204"/>
  <c r="R252"/>
  <c r="R292"/>
  <c r="R291"/>
  <c i="3" r="BK128"/>
  <c r="P214"/>
  <c r="R288"/>
  <c i="4" r="BK171"/>
  <c r="J171"/>
  <c r="J99"/>
  <c r="T252"/>
  <c i="5" r="P127"/>
  <c r="P204"/>
  <c r="T252"/>
  <c r="BK292"/>
  <c r="J292"/>
  <c r="J105"/>
  <c r="R292"/>
  <c r="R291"/>
  <c i="2" r="BK127"/>
  <c r="T171"/>
  <c r="BK252"/>
  <c r="J252"/>
  <c r="J102"/>
  <c i="3" r="R128"/>
  <c r="R127"/>
  <c r="R126"/>
  <c r="BK228"/>
  <c r="J228"/>
  <c r="J101"/>
  <c r="BK264"/>
  <c r="J264"/>
  <c r="J102"/>
  <c r="BK334"/>
  <c r="J334"/>
  <c r="J106"/>
  <c i="4" r="R127"/>
  <c r="R126"/>
  <c r="R125"/>
  <c r="T204"/>
  <c r="T234"/>
  <c r="T292"/>
  <c r="T291"/>
  <c i="5" r="BK171"/>
  <c r="J171"/>
  <c r="J99"/>
  <c r="T204"/>
  <c r="P252"/>
  <c r="P292"/>
  <c r="P291"/>
  <c r="T292"/>
  <c r="T291"/>
  <c i="4" r="BK289"/>
  <c r="J289"/>
  <c r="J103"/>
  <c i="3" r="BK331"/>
  <c r="J331"/>
  <c r="J104"/>
  <c i="5" r="BK289"/>
  <c r="J289"/>
  <c r="J103"/>
  <c i="2" r="BK289"/>
  <c r="J289"/>
  <c r="J103"/>
  <c i="4" r="J292"/>
  <c r="J105"/>
  <c i="5" r="E85"/>
  <c r="F92"/>
  <c r="BE150"/>
  <c r="BE151"/>
  <c r="BE157"/>
  <c r="BE162"/>
  <c r="BE177"/>
  <c r="BE179"/>
  <c r="BE128"/>
  <c r="BE132"/>
  <c r="BE136"/>
  <c r="BE153"/>
  <c r="BE167"/>
  <c r="BE187"/>
  <c r="BE217"/>
  <c r="BE231"/>
  <c r="BE235"/>
  <c r="BE238"/>
  <c r="BE260"/>
  <c r="BE275"/>
  <c r="BE139"/>
  <c r="BE142"/>
  <c r="BE144"/>
  <c r="BE190"/>
  <c i="4" r="BK126"/>
  <c r="BK125"/>
  <c r="J125"/>
  <c r="J96"/>
  <c i="5" r="BE164"/>
  <c r="BE182"/>
  <c r="BE183"/>
  <c r="BE271"/>
  <c r="BE273"/>
  <c r="BE293"/>
  <c r="BE135"/>
  <c r="BE155"/>
  <c r="BE172"/>
  <c r="BE184"/>
  <c r="BE192"/>
  <c r="BE195"/>
  <c r="BE202"/>
  <c r="BE205"/>
  <c r="BE212"/>
  <c r="BE225"/>
  <c r="BE249"/>
  <c r="BE253"/>
  <c r="BE295"/>
  <c r="J119"/>
  <c r="BE148"/>
  <c r="BE178"/>
  <c r="BE199"/>
  <c r="BE248"/>
  <c r="BE255"/>
  <c r="BE263"/>
  <c r="BE286"/>
  <c r="BE145"/>
  <c r="BE168"/>
  <c r="BE176"/>
  <c r="BE180"/>
  <c r="BE181"/>
  <c r="BE230"/>
  <c r="BE243"/>
  <c r="BE258"/>
  <c r="BE294"/>
  <c r="BE296"/>
  <c r="BE133"/>
  <c r="BE134"/>
  <c r="BE160"/>
  <c r="BE196"/>
  <c r="BE220"/>
  <c r="BE268"/>
  <c r="BE280"/>
  <c r="BE285"/>
  <c r="BE290"/>
  <c i="4" r="BE136"/>
  <c r="BE142"/>
  <c r="BE153"/>
  <c r="BE164"/>
  <c r="BE180"/>
  <c r="BE190"/>
  <c r="E115"/>
  <c r="BE155"/>
  <c r="BE157"/>
  <c r="BE162"/>
  <c r="BE167"/>
  <c r="BE168"/>
  <c r="BE205"/>
  <c r="BE212"/>
  <c r="BE273"/>
  <c r="BE132"/>
  <c r="BE133"/>
  <c r="BE134"/>
  <c r="BE144"/>
  <c r="BE187"/>
  <c r="BE220"/>
  <c r="BE248"/>
  <c r="BE249"/>
  <c r="BE253"/>
  <c r="BE255"/>
  <c r="BE290"/>
  <c r="BE139"/>
  <c r="BE148"/>
  <c r="BE150"/>
  <c r="BE181"/>
  <c r="BE199"/>
  <c r="BE202"/>
  <c r="BE238"/>
  <c r="BE286"/>
  <c r="BE294"/>
  <c r="J89"/>
  <c r="BE172"/>
  <c r="BE184"/>
  <c r="BE192"/>
  <c r="BE195"/>
  <c r="BE217"/>
  <c r="BE225"/>
  <c r="BE230"/>
  <c r="BE235"/>
  <c i="3" r="J128"/>
  <c r="J98"/>
  <c r="BK333"/>
  <c r="J333"/>
  <c r="J105"/>
  <c i="4" r="BE128"/>
  <c r="BE151"/>
  <c r="BE176"/>
  <c r="BE196"/>
  <c r="BE231"/>
  <c r="BE268"/>
  <c r="BE271"/>
  <c r="BE285"/>
  <c r="BE295"/>
  <c r="BE160"/>
  <c r="BE179"/>
  <c r="BE275"/>
  <c r="BE280"/>
  <c r="BE296"/>
  <c r="F92"/>
  <c r="BE135"/>
  <c r="BE145"/>
  <c r="BE177"/>
  <c r="BE178"/>
  <c r="BE182"/>
  <c r="BE183"/>
  <c r="BE243"/>
  <c r="BE258"/>
  <c r="BE260"/>
  <c r="BE263"/>
  <c r="BE293"/>
  <c i="3" r="J89"/>
  <c r="BE129"/>
  <c r="BE140"/>
  <c r="BE142"/>
  <c r="BE169"/>
  <c r="BE194"/>
  <c r="BE212"/>
  <c r="BE220"/>
  <c r="BE260"/>
  <c r="BE273"/>
  <c r="BE276"/>
  <c r="BE279"/>
  <c r="BE307"/>
  <c r="BE309"/>
  <c r="BE311"/>
  <c r="BE337"/>
  <c r="BE338"/>
  <c i="2" r="BK291"/>
  <c r="J291"/>
  <c r="J104"/>
  <c i="3" r="BE219"/>
  <c r="BE227"/>
  <c r="BE229"/>
  <c r="BE252"/>
  <c r="BE255"/>
  <c r="BE322"/>
  <c r="BE137"/>
  <c r="BE138"/>
  <c r="BE151"/>
  <c r="BE187"/>
  <c r="BE191"/>
  <c r="BE197"/>
  <c r="BE206"/>
  <c r="BE249"/>
  <c r="BE284"/>
  <c r="BE304"/>
  <c r="E85"/>
  <c r="BE143"/>
  <c r="BE149"/>
  <c r="BE155"/>
  <c r="BE171"/>
  <c r="BE174"/>
  <c r="BE190"/>
  <c r="BE202"/>
  <c r="BE236"/>
  <c r="BE289"/>
  <c r="F92"/>
  <c r="BE136"/>
  <c r="BE158"/>
  <c r="BE160"/>
  <c r="BE179"/>
  <c r="BE186"/>
  <c r="BE189"/>
  <c r="BE215"/>
  <c r="BE224"/>
  <c r="BE268"/>
  <c r="BE285"/>
  <c r="BE291"/>
  <c r="BE294"/>
  <c r="BE316"/>
  <c r="BE336"/>
  <c i="2" r="J127"/>
  <c r="J98"/>
  <c i="3" r="BE139"/>
  <c r="BE141"/>
  <c r="BE146"/>
  <c r="BE152"/>
  <c r="BE157"/>
  <c r="BE164"/>
  <c r="BE167"/>
  <c r="BE188"/>
  <c r="BE199"/>
  <c r="BE244"/>
  <c r="BE296"/>
  <c r="BE328"/>
  <c r="BE332"/>
  <c r="BE162"/>
  <c r="BE183"/>
  <c r="BE184"/>
  <c r="BE185"/>
  <c r="BE221"/>
  <c r="BE222"/>
  <c r="BE223"/>
  <c r="BE241"/>
  <c r="BE261"/>
  <c r="BE265"/>
  <c r="BE299"/>
  <c r="BE335"/>
  <c r="BE175"/>
  <c r="BE203"/>
  <c r="BE319"/>
  <c r="BE327"/>
  <c i="1" r="BB95"/>
  <c i="2" r="E85"/>
  <c r="J89"/>
  <c r="F92"/>
  <c r="BE128"/>
  <c r="BE130"/>
  <c r="BE131"/>
  <c r="BE133"/>
  <c r="BE135"/>
  <c r="BE136"/>
  <c r="BE139"/>
  <c r="BE142"/>
  <c r="BE144"/>
  <c r="BE145"/>
  <c r="BE148"/>
  <c r="BE150"/>
  <c r="BE151"/>
  <c r="BE153"/>
  <c r="BE155"/>
  <c r="BE157"/>
  <c r="BE160"/>
  <c r="BE162"/>
  <c r="BE164"/>
  <c r="BE167"/>
  <c r="BE168"/>
  <c r="BE172"/>
  <c r="BE176"/>
  <c r="BE177"/>
  <c r="BE178"/>
  <c r="BE179"/>
  <c r="BE180"/>
  <c r="BE181"/>
  <c r="BE182"/>
  <c r="BE183"/>
  <c r="BE184"/>
  <c r="BE187"/>
  <c r="BE190"/>
  <c r="BE192"/>
  <c r="BE195"/>
  <c r="BE196"/>
  <c r="BE199"/>
  <c r="BE202"/>
  <c r="BE205"/>
  <c r="BE212"/>
  <c r="BE217"/>
  <c r="BE220"/>
  <c r="BE225"/>
  <c r="BE230"/>
  <c r="BE231"/>
  <c r="BE235"/>
  <c r="BE238"/>
  <c r="BE243"/>
  <c r="BE248"/>
  <c r="BE249"/>
  <c r="BE253"/>
  <c r="BE255"/>
  <c r="BE258"/>
  <c r="BE260"/>
  <c r="BE263"/>
  <c r="BE268"/>
  <c r="BE271"/>
  <c r="BE273"/>
  <c r="BE275"/>
  <c r="BE280"/>
  <c r="BE285"/>
  <c r="BE286"/>
  <c r="BE290"/>
  <c r="BE293"/>
  <c r="BE295"/>
  <c r="BE296"/>
  <c r="BE297"/>
  <c i="1" r="BA95"/>
  <c r="BC95"/>
  <c r="AW95"/>
  <c r="BD95"/>
  <c i="3" r="F36"/>
  <c i="1" r="BC96"/>
  <c i="5" r="F34"/>
  <c i="1" r="BA98"/>
  <c i="4" r="J34"/>
  <c i="1" r="AW97"/>
  <c i="4" r="F37"/>
  <c i="1" r="BD97"/>
  <c i="3" r="J34"/>
  <c i="1" r="AW96"/>
  <c i="3" r="F34"/>
  <c i="1" r="BA96"/>
  <c i="5" r="F36"/>
  <c i="1" r="BC98"/>
  <c i="4" r="F36"/>
  <c i="1" r="BC97"/>
  <c i="4" r="F35"/>
  <c i="1" r="BB97"/>
  <c i="3" r="F37"/>
  <c i="1" r="BD96"/>
  <c i="5" r="J34"/>
  <c i="1" r="AW98"/>
  <c i="4" r="F34"/>
  <c i="1" r="BA97"/>
  <c i="5" r="F37"/>
  <c i="1" r="BD98"/>
  <c i="3" r="F35"/>
  <c i="1" r="BB96"/>
  <c i="5" r="F35"/>
  <c i="1" r="BB98"/>
  <c i="3" l="1" r="BK127"/>
  <c r="J127"/>
  <c r="J97"/>
  <c i="4" r="P126"/>
  <c r="P125"/>
  <c i="1" r="AU97"/>
  <c i="3" r="P127"/>
  <c r="P126"/>
  <c i="1" r="AU96"/>
  <c i="5" r="T126"/>
  <c r="T125"/>
  <c r="P126"/>
  <c r="P125"/>
  <c i="1" r="AU98"/>
  <c i="5" r="R126"/>
  <c r="R125"/>
  <c i="2" r="R126"/>
  <c r="R125"/>
  <c r="T126"/>
  <c r="T125"/>
  <c i="4" r="T126"/>
  <c r="T125"/>
  <c i="2" r="BK126"/>
  <c r="J126"/>
  <c r="J97"/>
  <c i="3" r="T127"/>
  <c r="T126"/>
  <c i="5" r="BK126"/>
  <c r="J126"/>
  <c r="J97"/>
  <c r="BK291"/>
  <c r="J291"/>
  <c r="J104"/>
  <c i="4" r="J126"/>
  <c r="J97"/>
  <c i="3" r="BK126"/>
  <c r="J126"/>
  <c i="2" r="BK125"/>
  <c r="J125"/>
  <c i="4" r="J33"/>
  <c i="1" r="AV97"/>
  <c r="AT97"/>
  <c i="5" r="J33"/>
  <c i="1" r="AV98"/>
  <c r="AT98"/>
  <c i="2" r="J33"/>
  <c i="1" r="AV95"/>
  <c r="AT95"/>
  <c i="2" r="F33"/>
  <c i="1" r="AZ95"/>
  <c i="3" r="J33"/>
  <c i="1" r="AV96"/>
  <c r="AT96"/>
  <c i="3" r="F33"/>
  <c i="1" r="AZ96"/>
  <c i="3" r="J30"/>
  <c i="1" r="AG96"/>
  <c i="4" r="F33"/>
  <c i="1" r="AZ97"/>
  <c i="4" r="J30"/>
  <c i="1" r="AG97"/>
  <c r="BC94"/>
  <c r="W32"/>
  <c r="BD94"/>
  <c r="W33"/>
  <c r="BA94"/>
  <c r="W30"/>
  <c r="BB94"/>
  <c r="W31"/>
  <c i="5" r="F33"/>
  <c i="1" r="AZ98"/>
  <c i="2" r="J30"/>
  <c i="1" r="AG95"/>
  <c i="5" l="1" r="BK125"/>
  <c r="J125"/>
  <c i="1" r="AN97"/>
  <c r="AN96"/>
  <c i="3" r="J96"/>
  <c i="4" r="J39"/>
  <c i="1" r="AN95"/>
  <c i="2" r="J96"/>
  <c i="3" r="J39"/>
  <c i="2" r="J39"/>
  <c i="1" r="AU94"/>
  <c r="AY94"/>
  <c i="5" r="J30"/>
  <c i="1" r="AG98"/>
  <c r="AG94"/>
  <c r="AK26"/>
  <c r="AW94"/>
  <c r="AK30"/>
  <c r="AZ94"/>
  <c r="W29"/>
  <c r="AX94"/>
  <c i="5" l="1" r="J39"/>
  <c r="J96"/>
  <c i="1" r="AN98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<sst xmlns="http://schemas.openxmlformats.org/spreadsheetml/2006/main">
  <si>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</si>
  <si>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</si>
  <si>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</si>
  <si>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</si>
  <si>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</si>
  <si>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{98376ebc-3dd9-4ff3-a97f-ee6ed7bcb211}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</si>
  <si>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</si>
  <si>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</si>
  <si>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</si>
  <si>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</si>
  <si>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</si>
  <si>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</si>
  <si>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</si>
  <si>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</si>
  <si>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</si>
  <si>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</si>
  <si>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</si>
  <si>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PD – Výsadby BK16d, BK17a, BK17b a BC10 v k.ú. Veselí-Předměstí</t>
  </si>
  <si>
    <t>KSO:</t>
  </si>
  <si>
    <t>CC-CZ:</t>
  </si>
  <si>
    <t>Místo:</t>
  </si>
  <si>
    <t>Veselí nad Moravou</t>
  </si>
  <si>
    <t>Datum:</t>
  </si>
  <si>
    <t>25. 11. 2023</t>
  </si>
  <si>
    <t>Zadavatel:</t>
  </si>
  <si>
    <t>IČ:</t>
  </si>
  <si>
    <t>01312774</t>
  </si>
  <si>
    <t>KPÚ pro JMK, pobočka Hodonín</t>
  </si>
  <si>
    <t>DIČ:</t>
  </si>
  <si>
    <t>CZ01312774</t>
  </si>
  <si>
    <t>Uchazeč:</t>
  </si>
  <si>
    <t>Vyplň údaj</t>
  </si>
  <si>
    <t>Projektant:</t>
  </si>
  <si>
    <t>03255018</t>
  </si>
  <si>
    <t>Fragula, s.r.o.</t>
  </si>
  <si>
    <t>CZ03255018</t>
  </si>
  <si>
    <t>True</t>
  </si>
  <si>
    <t>Zpracovatel:</t>
  </si>
  <si>
    <t>Ing. Tomáš Hájek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</si>
  <si>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</si>
  <si>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</si>
  <si>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</si>
  <si>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</si>
  <si>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</si>
  <si>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</si>
  <si>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</si>
  <si>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</si>
  <si>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</si>
  <si>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</si>
  <si>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</si>
  <si>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</si>
  <si>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</si>
  <si>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</si>
  <si>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</si>
  <si>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</si>
  <si>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</si>
  <si>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</si>
  <si>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</si>
  <si>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</si>
  <si>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</si>
  <si>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</si>
  <si>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</si>
  <si>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</si>
  <si>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</si>
  <si>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</si>
  <si>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</si>
  <si>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</si>
  <si>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</si>
  <si>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</si>
  <si>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</si>
  <si>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</si>
  <si>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</si>
  <si>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</si>
  <si>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</si>
  <si>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</si>
  <si>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</si>
  <si>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</si>
  <si>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</si>
  <si>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</si>
  <si>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</si>
  <si>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</si>
  <si>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</si>
  <si>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</si>
  <si>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</si>
  <si>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</si>
  <si>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BK17a</t>
  </si>
  <si>
    <t>Biokoridor BK17a (oblasti A, B)</t>
  </si>
  <si>
    <t>STA</t>
  </si>
  <si>
    <t>1</t>
  </si>
  <si>
    <t>{536bd484-f664-4c8a-95d1-9fa0f8fd4142}</t>
  </si>
  <si>
    <t>2</t>
  </si>
  <si>
    <t>BC10</t>
  </si>
  <si>
    <t>Biocentrum BC10 (oblast C)</t>
  </si>
  <si>
    <t>{2ccb01ac-26d5-4a4d-97dc-03008be13dba}</t>
  </si>
  <si>
    <t>BK17b</t>
  </si>
  <si>
    <t>Biokoridor BK17b (oblast D)</t>
  </si>
  <si>
    <t>{2a235572-eb59-4961-8a0f-3206fd365672}</t>
  </si>
  <si>
    <t>BK16d</t>
  </si>
  <si>
    <t>Biokoridor BK16d (oblasti E, F)</t>
  </si>
  <si>
    <t>{8db4e95d-f528-4b0c-bf30-17b54a831326}</t>
  </si>
  <si>
    <t>KRYCÍ LIST SOUPISU PRACÍ</t>
  </si>
  <si>
    <t>Objekt:</t>
  </si>
  <si>
    <t>BK17a - Biokoridor BK17a (oblasti A, B)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</si>
  <si>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</si>
  <si>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</si>
  <si>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</si>
  <si>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</si>
  <si>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</si>
  <si>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</si>
  <si>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04 - Výsadba stromů</t>
  </si>
  <si>
    <t xml:space="preserve">    05 - Výsadba keřů</t>
  </si>
  <si>
    <t xml:space="preserve">    07 - Následná péče (1.rok)</t>
  </si>
  <si>
    <t xml:space="preserve">    08 - Následná péče (2.rok)</t>
  </si>
  <si>
    <t xml:space="preserve">    09 - Následná péče (3.rok)</t>
  </si>
  <si>
    <t xml:space="preserve">    998 - Přesun hmot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</si>
  <si>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</si>
  <si>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</si>
  <si>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</si>
  <si>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</si>
  <si>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</si>
  <si>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</si>
  <si>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</si>
  <si>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</si>
  <si>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</si>
  <si>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</si>
  <si>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</si>
  <si>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</si>
  <si>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</si>
  <si>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</si>
  <si>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</si>
  <si>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</si>
  <si>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</si>
  <si>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</si>
  <si>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04</t>
  </si>
  <si>
    <t>Výsadba stromů</t>
  </si>
  <si>
    <t>K</t>
  </si>
  <si>
    <t>183101115</t>
  </si>
  <si>
    <t>Hloubení jamek bez výměny půdy zeminy skupiny 1 až 4 obj přes 0,125 do 0,4 m3 v rovině a svahu do 1:5</t>
  </si>
  <si>
    <t>kus</t>
  </si>
  <si>
    <t>4</t>
  </si>
  <si>
    <t>296064772</t>
  </si>
  <si>
    <t>VV</t>
  </si>
  <si>
    <t>71+117</t>
  </si>
  <si>
    <t>184102114</t>
  </si>
  <si>
    <t>Výsadba dřeviny s balem D přes 0,4 do 0,5 m do jamky se zalitím v rovině a svahu do 1:5</t>
  </si>
  <si>
    <t>762167158</t>
  </si>
  <si>
    <t>3</t>
  </si>
  <si>
    <t>M</t>
  </si>
  <si>
    <t>R-04.002</t>
  </si>
  <si>
    <t>Quercus Robur, OK 10-12 cm, výška min. 2 m, průměr balu 40-50 cm, včetně dopravy materiálu</t>
  </si>
  <si>
    <t>8</t>
  </si>
  <si>
    <t>341542915</t>
  </si>
  <si>
    <t>71 "oblasti A, B</t>
  </si>
  <si>
    <t>R-04.004</t>
  </si>
  <si>
    <t>Juglans Regia, OK 10-12 cm, výška min. 2 m, průměr balu 40-50 cm, včetně dopravy materiálu</t>
  </si>
  <si>
    <t>-1372202380</t>
  </si>
  <si>
    <t>117 "oblasti A, B</t>
  </si>
  <si>
    <t>5</t>
  </si>
  <si>
    <t>R-04.010</t>
  </si>
  <si>
    <t>Hnojení stromů tabletovým hnojivem, 5 ks ke každému stromu</t>
  </si>
  <si>
    <t>-1482428206</t>
  </si>
  <si>
    <t>6</t>
  </si>
  <si>
    <t>R-04.011</t>
  </si>
  <si>
    <t>Tabletové hnojivo, včetně dopravy materiálu</t>
  </si>
  <si>
    <t>kg</t>
  </si>
  <si>
    <t>42515639</t>
  </si>
  <si>
    <t>P</t>
  </si>
  <si>
    <t>Poznámka k položce:_x000d_
4 ks (4x10g) ke každému stromu</t>
  </si>
  <si>
    <t>188*0,04 'Přepočtené koeficientem množství</t>
  </si>
  <si>
    <t>7</t>
  </si>
  <si>
    <t>185802114</t>
  </si>
  <si>
    <t>Hnojení půdy umělým hnojivem k jednotlivým stromům v rovině a svahu do 1:5</t>
  </si>
  <si>
    <t>t</t>
  </si>
  <si>
    <t>-1053838727</t>
  </si>
  <si>
    <t>Poznámka k položce:_x000d_
cca 120g ke každému stromu</t>
  </si>
  <si>
    <t>188*0,120*0,001*1,2</t>
  </si>
  <si>
    <t>R-04.012</t>
  </si>
  <si>
    <t>Půdní kondicionér (hydroabsorbent), včetně dopravy materiálu</t>
  </si>
  <si>
    <t>-1562950109</t>
  </si>
  <si>
    <t>0,027*1000 'Přepočtené koeficientem množství</t>
  </si>
  <si>
    <t>9</t>
  </si>
  <si>
    <t>184215412</t>
  </si>
  <si>
    <t>Zhotovení závlahové mísy dřevin D do 1,0 m v rovině nebo na svahu do 1:5</t>
  </si>
  <si>
    <t>1084570955</t>
  </si>
  <si>
    <t>10</t>
  </si>
  <si>
    <t>184501141</t>
  </si>
  <si>
    <t>Zhotovení obalu z rákosové rohože v rovině a svahu do 1:5</t>
  </si>
  <si>
    <t>m2</t>
  </si>
  <si>
    <t>1189487244</t>
  </si>
  <si>
    <t>Poznámka k položce:_x000d_
cca 1,4x0,3 m rohože na 1 strom</t>
  </si>
  <si>
    <t>188*(1,4*0,3)</t>
  </si>
  <si>
    <t>11</t>
  </si>
  <si>
    <t>618940020</t>
  </si>
  <si>
    <t>Rákosová rohož na obalení kmene, rákos ohradový neloupaný, včetně dopravy materiálu</t>
  </si>
  <si>
    <t>-363392556</t>
  </si>
  <si>
    <t>78,96*1,15 'Přepočtené koeficientem množství</t>
  </si>
  <si>
    <t>184215133</t>
  </si>
  <si>
    <t>Ukotvení kmene dřevin třemi kůly D do 0,1 m délky do 3 m</t>
  </si>
  <si>
    <t>839131113</t>
  </si>
  <si>
    <t>13</t>
  </si>
  <si>
    <t>605912550</t>
  </si>
  <si>
    <t>Kůl vyvazovací dřevěný impregnovaný délka 250 cm průměr 6 cm, včetně dopravy materiálu</t>
  </si>
  <si>
    <t>-1942388448</t>
  </si>
  <si>
    <t>188*3 'Přepočtené koeficientem množství</t>
  </si>
  <si>
    <t>14</t>
  </si>
  <si>
    <t>R-04.013</t>
  </si>
  <si>
    <t>Příčné spojky ke kotvícím kůlům, včetně dopravy materiálu</t>
  </si>
  <si>
    <t>-849387967</t>
  </si>
  <si>
    <t>Poznámka k položce:_x000d_
3 ks/strom</t>
  </si>
  <si>
    <t>15</t>
  </si>
  <si>
    <t>184911111</t>
  </si>
  <si>
    <t>Uvázání dřeviny ke kůlům, včetně dopravy materiálu</t>
  </si>
  <si>
    <t>-1084202948</t>
  </si>
  <si>
    <t>Poznámka k položce:_x000d_
úvazek cca 2 m/strom</t>
  </si>
  <si>
    <t>16</t>
  </si>
  <si>
    <t>184911421</t>
  </si>
  <si>
    <t>Mulčování rostlin kůrou tl. do 0,1 m v rovině a svahu do 1:5</t>
  </si>
  <si>
    <t>-377265728</t>
  </si>
  <si>
    <t>Poznámka k položce:_x000d_
plocha jamky u stromů cca 0,8 m2</t>
  </si>
  <si>
    <t>188*0,8</t>
  </si>
  <si>
    <t>17</t>
  </si>
  <si>
    <t>103911000</t>
  </si>
  <si>
    <t>Mulčovací kůra volně ložená, včetně dopravy materiálu</t>
  </si>
  <si>
    <t>m3</t>
  </si>
  <si>
    <t>782340826</t>
  </si>
  <si>
    <t>150,4*0,115 'Přepočtené koeficientem množství</t>
  </si>
  <si>
    <t>18</t>
  </si>
  <si>
    <t>184801121</t>
  </si>
  <si>
    <t>Ošetřování vysazených dřevin soliterních v rovině a svahu do 1:5</t>
  </si>
  <si>
    <t>766610807</t>
  </si>
  <si>
    <t>Poznámka k položce:_x000d_
komparativní (srovnávací) řez těsně po výsadbě včetně odstranění odumřelých a suchých částí</t>
  </si>
  <si>
    <t>19</t>
  </si>
  <si>
    <t>185804312</t>
  </si>
  <si>
    <t>Zalití stromů vodou</t>
  </si>
  <si>
    <t>1564388728</t>
  </si>
  <si>
    <t>Poznámka k položce:_x000d_
cca 60 l/strom</t>
  </si>
  <si>
    <t>188*0,06</t>
  </si>
  <si>
    <t>20</t>
  </si>
  <si>
    <t>185851121</t>
  </si>
  <si>
    <t>Dovoz vody pro zálivku stromů na vzdálenost do 1 km</t>
  </si>
  <si>
    <t>-1341261973</t>
  </si>
  <si>
    <t>185851129</t>
  </si>
  <si>
    <t>Příplatek k dovozu vody pro zálivku rostlin do 1000 m ZKD 1000 m</t>
  </si>
  <si>
    <t>-529600957</t>
  </si>
  <si>
    <t>Poznámka k položce:_x000d_
odhadovaná dopravní vzdálenost - celkem do 6 km</t>
  </si>
  <si>
    <t>11,28*5</t>
  </si>
  <si>
    <t>05</t>
  </si>
  <si>
    <t>Výsadba keřů</t>
  </si>
  <si>
    <t>22</t>
  </si>
  <si>
    <t>183111114</t>
  </si>
  <si>
    <t>Hloubení jamek bez výměny půdy zeminy skupiny 1 až 4 obj přes 0,01 do 0,02 m3 v rovině a svahu do 1:5</t>
  </si>
  <si>
    <t>-691883768</t>
  </si>
  <si>
    <t>285 "keře skupiny A</t>
  </si>
  <si>
    <t>280 "keře skupiny B</t>
  </si>
  <si>
    <t>Součet</t>
  </si>
  <si>
    <t>23</t>
  </si>
  <si>
    <t>184102211</t>
  </si>
  <si>
    <t>Výsadba keře bez balu výšky do 1 m do jamky v rovině a svahu do 1:5 s prvním zalitím v objemu cca 10 l/keř</t>
  </si>
  <si>
    <t>-1949456528</t>
  </si>
  <si>
    <t>24</t>
  </si>
  <si>
    <t>R-05.003</t>
  </si>
  <si>
    <t>Rhamnus Cathartica, výška keře 40-60 cm, objem KO min. 5 l, včetně dopravy materiálu</t>
  </si>
  <si>
    <t>1714149553</t>
  </si>
  <si>
    <t>25</t>
  </si>
  <si>
    <t>R-05.004</t>
  </si>
  <si>
    <t>Euonymus Europaeus, výška keře 40-60 cm, objem KO min. 5 l, včetně dopravy materiálu</t>
  </si>
  <si>
    <t>-1112916636</t>
  </si>
  <si>
    <t>26</t>
  </si>
  <si>
    <t>R-05.005</t>
  </si>
  <si>
    <t>Sorbus Aucuparia, výška keře 40-60 cm, objem KO min. 5 l, včetně dopravy materiálu</t>
  </si>
  <si>
    <t>-1814607644</t>
  </si>
  <si>
    <t>27</t>
  </si>
  <si>
    <t>R-05.006</t>
  </si>
  <si>
    <t>Cornus Mas, výška keře 40-60 cm, objem KO min. 5 l, včetně dopravy materiálu</t>
  </si>
  <si>
    <t>-1631373294</t>
  </si>
  <si>
    <t>28</t>
  </si>
  <si>
    <t>R-05.007</t>
  </si>
  <si>
    <t>Crataegus Laevigata, výška keře 40-60 cm, objem KO min. 5 l, včetně dopravy materiálu</t>
  </si>
  <si>
    <t>58394330</t>
  </si>
  <si>
    <t>29</t>
  </si>
  <si>
    <t>R-05.008</t>
  </si>
  <si>
    <t>Ligustrum Vulgare, výška keře 40-60 cm, objem KO min. 5 l, včetně dopravy materiálu</t>
  </si>
  <si>
    <t>-526397586</t>
  </si>
  <si>
    <t>30</t>
  </si>
  <si>
    <t>R-05.010</t>
  </si>
  <si>
    <t>Hnojení keřů tabletovým hnojivem</t>
  </si>
  <si>
    <t>-1108248831</t>
  </si>
  <si>
    <t>31</t>
  </si>
  <si>
    <t>R-05.011</t>
  </si>
  <si>
    <t>-598576485</t>
  </si>
  <si>
    <t>Poznámka k položce:_x000d_
2 ks (2x10 g) ke každému keři</t>
  </si>
  <si>
    <t>565*0,02 'Přepočtené koeficientem množství</t>
  </si>
  <si>
    <t>32</t>
  </si>
  <si>
    <t>185802114-R02</t>
  </si>
  <si>
    <t>Hnojení půdy umělým hnojivem k jednotlivým keřům v rovině a svahu do 1:5</t>
  </si>
  <si>
    <t>660065653</t>
  </si>
  <si>
    <t>Poznámka k položce:_x000d_
cca 30g ke každému keři</t>
  </si>
  <si>
    <t>565*0,03*0,001</t>
  </si>
  <si>
    <t>33</t>
  </si>
  <si>
    <t>251911550-R02</t>
  </si>
  <si>
    <t>504245203</t>
  </si>
  <si>
    <t>0,017*1000 'Přepočtené koeficientem množství</t>
  </si>
  <si>
    <t>34</t>
  </si>
  <si>
    <t>R-05.185804311</t>
  </si>
  <si>
    <t>Zalití keřů vodou</t>
  </si>
  <si>
    <t>-1623168952</t>
  </si>
  <si>
    <t>Poznámka k položce:_x000d_
cca 20 l/keř</t>
  </si>
  <si>
    <t>565*0,02</t>
  </si>
  <si>
    <t>35</t>
  </si>
  <si>
    <t>R-05.185851121</t>
  </si>
  <si>
    <t>Dovoz vody pro zálivku keřů na vzdálenost do 1 km</t>
  </si>
  <si>
    <t>1330323602</t>
  </si>
  <si>
    <t>36</t>
  </si>
  <si>
    <t>R01-185851129</t>
  </si>
  <si>
    <t>-1808403273</t>
  </si>
  <si>
    <t>11,3*5</t>
  </si>
  <si>
    <t>37</t>
  </si>
  <si>
    <t>R-05.348951251</t>
  </si>
  <si>
    <t>Osazení oplocení lesních kultur výšky do 1,5 m s drátěným pletivem</t>
  </si>
  <si>
    <t>m</t>
  </si>
  <si>
    <t>-46354752</t>
  </si>
  <si>
    <t>Poznámka k položce:_x000d_
včetně dodávky kůlů výšky 2 m (dub, nebo akát) a lesnického uzlíkového pletiva výšky 160 cm</t>
  </si>
  <si>
    <t>113*(2*2+2*8) "cca 113 skupin keřů o rozměrech 2x8 m</t>
  </si>
  <si>
    <t>38</t>
  </si>
  <si>
    <t>184801131</t>
  </si>
  <si>
    <t>Ošetřování vysazených dřevin ve skupinách v rovině a svahu do 1:5</t>
  </si>
  <si>
    <t>270293346</t>
  </si>
  <si>
    <t>Poznámka k položce:_x000d_
srovnávací řez těsně po výsadbě</t>
  </si>
  <si>
    <t>07</t>
  </si>
  <si>
    <t>Následná péče (1.rok)</t>
  </si>
  <si>
    <t>39</t>
  </si>
  <si>
    <t>184851413</t>
  </si>
  <si>
    <t>Zpětný řez netrnitých keřů po výsadbě v přes 1 m</t>
  </si>
  <si>
    <t>876924596</t>
  </si>
  <si>
    <t>Poznámka k položce:_x000d_
2x první rok</t>
  </si>
  <si>
    <t>95*2 "euonymus europaeus</t>
  </si>
  <si>
    <t>95*2 "sorbus aucuparia</t>
  </si>
  <si>
    <t>90*2 "ligustrum vulgare</t>
  </si>
  <si>
    <t>100*2 "cornus mas</t>
  </si>
  <si>
    <t>40</t>
  </si>
  <si>
    <t>184851423</t>
  </si>
  <si>
    <t>Zpětný řez trnitých keřů po výsadbě v přes 1 m</t>
  </si>
  <si>
    <t>403933435</t>
  </si>
  <si>
    <t>95*2 "rhamnus cathartica</t>
  </si>
  <si>
    <t>90*2 "crataegus leavigata</t>
  </si>
  <si>
    <t>41</t>
  </si>
  <si>
    <t>R-07.002</t>
  </si>
  <si>
    <t>Kontrola kotvení stromů a jeho případná oprava (včetně materiálu)</t>
  </si>
  <si>
    <t>205384733</t>
  </si>
  <si>
    <t>Poznámka k položce:_x000d_
1x 1. rok, 1x 2. rok, 1x 3. rok</t>
  </si>
  <si>
    <t>188</t>
  </si>
  <si>
    <t>42</t>
  </si>
  <si>
    <t>R-07.003</t>
  </si>
  <si>
    <t>Kontrola zdravotního stavu stromů i keřů, úprava závlahové mísy, odplevelení a doplnění mulče (včetně materiálu)</t>
  </si>
  <si>
    <t>52758968</t>
  </si>
  <si>
    <t>Poznámka k položce:_x000d_
2x 1. rok, 2x 2. rok, 2x 3. rok</t>
  </si>
  <si>
    <t>2*188 "stromy</t>
  </si>
  <si>
    <t>2*565 "keře</t>
  </si>
  <si>
    <t>43</t>
  </si>
  <si>
    <t>R-07.008</t>
  </si>
  <si>
    <t>Zalití rostlin vodou</t>
  </si>
  <si>
    <t>-1410933045</t>
  </si>
  <si>
    <t>Poznámka k položce:_x000d_
cca 50 l/strom; 8x během 1. roku, 6x během 2. roku, 6x během 3. roku_x000d_
cca 20 l/keř; 8x během 1. roku, 6x během 2. roku, 6x během 3. roku</t>
  </si>
  <si>
    <t>8*0,05*188 "stromy</t>
  </si>
  <si>
    <t>8*0,02*565 "keře</t>
  </si>
  <si>
    <t>44</t>
  </si>
  <si>
    <t>R-07.009</t>
  </si>
  <si>
    <t>Dovoz vody pro zálivku rostlin za vzdálenost do 1 km</t>
  </si>
  <si>
    <t>-1897237139</t>
  </si>
  <si>
    <t>45</t>
  </si>
  <si>
    <t>R-07.010</t>
  </si>
  <si>
    <t>-33454964</t>
  </si>
  <si>
    <t>Poznámka k položce:_x000d_
předpoklad - dopravní vzdálenost do 6 km</t>
  </si>
  <si>
    <t>165,6*5</t>
  </si>
  <si>
    <t>08</t>
  </si>
  <si>
    <t>Následná péče (2.rok)</t>
  </si>
  <si>
    <t>46</t>
  </si>
  <si>
    <t>2065075380</t>
  </si>
  <si>
    <t>47</t>
  </si>
  <si>
    <t>1684548184</t>
  </si>
  <si>
    <t>48</t>
  </si>
  <si>
    <t>200893031</t>
  </si>
  <si>
    <t>6*0,05*188 "stromy</t>
  </si>
  <si>
    <t>6*0,02*565 "keře</t>
  </si>
  <si>
    <t>49</t>
  </si>
  <si>
    <t>1326511057</t>
  </si>
  <si>
    <t>50</t>
  </si>
  <si>
    <t>1628667293</t>
  </si>
  <si>
    <t>124,2*5</t>
  </si>
  <si>
    <t>09</t>
  </si>
  <si>
    <t>Následná péče (3.rok)</t>
  </si>
  <si>
    <t>51</t>
  </si>
  <si>
    <t>184215173</t>
  </si>
  <si>
    <t>Odstranění ukotvení kmene dřevin třemi kůly D do 0,1 m délky do 3 m</t>
  </si>
  <si>
    <t>735942049</t>
  </si>
  <si>
    <t>Poznámka k položce:_x000d_
kůly se odstraní ke konci třetího roku po výsadbě</t>
  </si>
  <si>
    <t>52</t>
  </si>
  <si>
    <t>184501181</t>
  </si>
  <si>
    <t>Odstranění obalu z rákosové nebo kokosové rohože v rovině a svahu do 1:5</t>
  </si>
  <si>
    <t>1591522552</t>
  </si>
  <si>
    <t>Poznámka k položce:_x000d_
obaly se odstraní ke konci třetího roku po výsadbě</t>
  </si>
  <si>
    <t>53</t>
  </si>
  <si>
    <t>R-07.001</t>
  </si>
  <si>
    <t>Výchovný řez stromů výšky do 4 m, včetně rozřezání větví a složení na hromady do 20 m</t>
  </si>
  <si>
    <t>-101564787</t>
  </si>
  <si>
    <t>Poznámka k položce:_x000d_
1x třetí rok</t>
  </si>
  <si>
    <t>54</t>
  </si>
  <si>
    <t>-972670119</t>
  </si>
  <si>
    <t>3*188</t>
  </si>
  <si>
    <t>55</t>
  </si>
  <si>
    <t>910793000</t>
  </si>
  <si>
    <t>56</t>
  </si>
  <si>
    <t>R-07.004</t>
  </si>
  <si>
    <t>Drcení ořezaných větví stromů D do 100 mm</t>
  </si>
  <si>
    <t>-1508590583</t>
  </si>
  <si>
    <t>Poznámka k položce:_x000d_
předpoklad - z 1 stromu bude odstraněno cca 0,05 m3 větví</t>
  </si>
  <si>
    <t>188*0,05</t>
  </si>
  <si>
    <t>57</t>
  </si>
  <si>
    <t>R-07.005</t>
  </si>
  <si>
    <t>Vodorovné přemístění větví stromů do 5 km, včetně naložení na dopravní prostředek a složení na skládce</t>
  </si>
  <si>
    <t>-270393430</t>
  </si>
  <si>
    <t>Poznámka k položce:_x000d_
předpoklad - dopravní vzdálenost na skládku do 12 km</t>
  </si>
  <si>
    <t>58</t>
  </si>
  <si>
    <t>R-07.006</t>
  </si>
  <si>
    <t>Příplatek k vodorovnému přemístění větví stromů ZKD 5 km</t>
  </si>
  <si>
    <t>1707295978</t>
  </si>
  <si>
    <t>2*188</t>
  </si>
  <si>
    <t>59</t>
  </si>
  <si>
    <t>R-07.007</t>
  </si>
  <si>
    <t>Poplatek za uložení dřevní hmoty na skládce</t>
  </si>
  <si>
    <t>-593853004</t>
  </si>
  <si>
    <t>Poznámka k položce:_x000d_
předpoklad - objemová hmotnost dřeva cca 500 kg/m3</t>
  </si>
  <si>
    <t>9,4*0,5 "ošetřované stromy</t>
  </si>
  <si>
    <t>(0,02*564)*0,5 "kotvící kůly odstraněné ke konci třetího roku</t>
  </si>
  <si>
    <t>60</t>
  </si>
  <si>
    <t>1296642040</t>
  </si>
  <si>
    <t>61</t>
  </si>
  <si>
    <t>-845802192</t>
  </si>
  <si>
    <t>62</t>
  </si>
  <si>
    <t>923582225</t>
  </si>
  <si>
    <t>998</t>
  </si>
  <si>
    <t>Přesun hmot</t>
  </si>
  <si>
    <t>63</t>
  </si>
  <si>
    <t>998231311</t>
  </si>
  <si>
    <t>Přesun hmot pro sadovnické a krajinářské úpravy vodorovně do 5000 m</t>
  </si>
  <si>
    <t>411963593</t>
  </si>
  <si>
    <t>VRN</t>
  </si>
  <si>
    <t>Vedlejší rozpočtové náklady</t>
  </si>
  <si>
    <t>VRN4</t>
  </si>
  <si>
    <t>Inženýrská činnost</t>
  </si>
  <si>
    <t>64</t>
  </si>
  <si>
    <t>012002000</t>
  </si>
  <si>
    <t>Geodetické práce</t>
  </si>
  <si>
    <t>…</t>
  </si>
  <si>
    <t>1024</t>
  </si>
  <si>
    <t>1036249913</t>
  </si>
  <si>
    <t>Poznámka k položce:_x000d_
vytyčení ploch před výsadbou a po výsadbě</t>
  </si>
  <si>
    <t>65</t>
  </si>
  <si>
    <t>013254000</t>
  </si>
  <si>
    <t>Dokumentace skutečného provedení stavby</t>
  </si>
  <si>
    <t>1943440772</t>
  </si>
  <si>
    <t>66</t>
  </si>
  <si>
    <t>030001000</t>
  </si>
  <si>
    <t>Zařízení staveniště</t>
  </si>
  <si>
    <t>-194302752</t>
  </si>
  <si>
    <t>67</t>
  </si>
  <si>
    <t>091504000</t>
  </si>
  <si>
    <t>Náklady související s publikační činností</t>
  </si>
  <si>
    <t>1095210879</t>
  </si>
  <si>
    <t>Poznámka k položce:_x000d_
1ks propagační tabule NPO</t>
  </si>
  <si>
    <t>BC10 - Biocentrum BC10 (oblast C)</t>
  </si>
  <si>
    <t xml:space="preserve">    06 - Založení trávníku</t>
  </si>
  <si>
    <t>-892690278</t>
  </si>
  <si>
    <t>20 "populus nigra</t>
  </si>
  <si>
    <t>9 "populus alba</t>
  </si>
  <si>
    <t>20 "juglans regia</t>
  </si>
  <si>
    <t>19 "quercus robur</t>
  </si>
  <si>
    <t>19 "tilia platyphylos</t>
  </si>
  <si>
    <t>1302333330</t>
  </si>
  <si>
    <t>982720871</t>
  </si>
  <si>
    <t>R-04.003</t>
  </si>
  <si>
    <t>Tilia Platyphylos, OK 10-12 cm, výška min. 2 m, průměr balu 40-50 cm, včetně dopravy materiálu</t>
  </si>
  <si>
    <t>902949865</t>
  </si>
  <si>
    <t>-327440706</t>
  </si>
  <si>
    <t>R-04.005</t>
  </si>
  <si>
    <t>Populus Alba, OK 10-12 cm, výška min. 2 m, průměr balu 40-50 cm, včetně dopravy materiálu</t>
  </si>
  <si>
    <t>-1941120434</t>
  </si>
  <si>
    <t>R-04.006</t>
  </si>
  <si>
    <t>Populus Nigra, OK 10-12 cm, výška min. 2 m, průměr balu 40-50 cm, včetně dopravy materiálu</t>
  </si>
  <si>
    <t>-1692288824</t>
  </si>
  <si>
    <t>317804563</t>
  </si>
  <si>
    <t>-532235216</t>
  </si>
  <si>
    <t>87*0,04 'Přepočtené koeficientem množství</t>
  </si>
  <si>
    <t>1339629907</t>
  </si>
  <si>
    <t>87*0,120*0,001*1,2</t>
  </si>
  <si>
    <t>-710841369</t>
  </si>
  <si>
    <t>0,013*1000 'Přepočtené koeficientem množství</t>
  </si>
  <si>
    <t>-413008122</t>
  </si>
  <si>
    <t>382096119</t>
  </si>
  <si>
    <t>87*(1,4*0,3)</t>
  </si>
  <si>
    <t>-753751873</t>
  </si>
  <si>
    <t>36,54*1,15 'Přepočtené koeficientem množství</t>
  </si>
  <si>
    <t>225976648</t>
  </si>
  <si>
    <t>517272903</t>
  </si>
  <si>
    <t>87*3 'Přepočtené koeficientem množství</t>
  </si>
  <si>
    <t>1259703819</t>
  </si>
  <si>
    <t>-110706863</t>
  </si>
  <si>
    <t>-28753953</t>
  </si>
  <si>
    <t>87*0,8</t>
  </si>
  <si>
    <t>-988969220</t>
  </si>
  <si>
    <t>69,6*0,115 'Přepočtené koeficientem množství</t>
  </si>
  <si>
    <t>-1999465098</t>
  </si>
  <si>
    <t>1924202751</t>
  </si>
  <si>
    <t>87*0,06</t>
  </si>
  <si>
    <t>-1191242547</t>
  </si>
  <si>
    <t>1729152024</t>
  </si>
  <si>
    <t>5,22*5</t>
  </si>
  <si>
    <t>-340140885</t>
  </si>
  <si>
    <t>330 "keře skupiny A</t>
  </si>
  <si>
    <t>197 "keře skupiny B</t>
  </si>
  <si>
    <t>-1412394781</t>
  </si>
  <si>
    <t>154151458</t>
  </si>
  <si>
    <t>1232064902</t>
  </si>
  <si>
    <t>679516728</t>
  </si>
  <si>
    <t>-1597445647</t>
  </si>
  <si>
    <t>1641216482</t>
  </si>
  <si>
    <t>-644558328</t>
  </si>
  <si>
    <t>587922652</t>
  </si>
  <si>
    <t>1004421233</t>
  </si>
  <si>
    <t>527*0,02 'Přepočtené koeficientem množství</t>
  </si>
  <si>
    <t>-2106573340</t>
  </si>
  <si>
    <t>527*0,03*0,001</t>
  </si>
  <si>
    <t>1314847118</t>
  </si>
  <si>
    <t>0,016*1000 'Přepočtené koeficientem množství</t>
  </si>
  <si>
    <t>1158727544</t>
  </si>
  <si>
    <t>527*0,02</t>
  </si>
  <si>
    <t>2062508684</t>
  </si>
  <si>
    <t>1821141510</t>
  </si>
  <si>
    <t>10,54*5</t>
  </si>
  <si>
    <t>-920008466</t>
  </si>
  <si>
    <t>45*(2*2+2*10) "45 skupin keřů o rozměrech 2x10 m</t>
  </si>
  <si>
    <t>5*(2*2+2*6) "5 skupin keřů o rozměrech 2x6 m</t>
  </si>
  <si>
    <t>8*(2*2+2*8) "8 skupin keřů o rozměrech 2x8 m</t>
  </si>
  <si>
    <t>-1621350000</t>
  </si>
  <si>
    <t>06</t>
  </si>
  <si>
    <t>Založení trávníku</t>
  </si>
  <si>
    <t>183403112</t>
  </si>
  <si>
    <t>Obdělání půdy oráním na hl přes 0,1 do 0,2 m v rovině a svahu do 1:5</t>
  </si>
  <si>
    <t>-335428242</t>
  </si>
  <si>
    <t>3842 "větší plocha</t>
  </si>
  <si>
    <t>608 "menší plocha</t>
  </si>
  <si>
    <t>183403114</t>
  </si>
  <si>
    <t>Obdělání půdy kultivátorováním v rovině a svahu do 1:5</t>
  </si>
  <si>
    <t>1076948929</t>
  </si>
  <si>
    <t>183403151</t>
  </si>
  <si>
    <t>Obdělání půdy smykováním v rovině a svahu do 1:5</t>
  </si>
  <si>
    <t>-746777588</t>
  </si>
  <si>
    <t>184813511</t>
  </si>
  <si>
    <t>Chemické odplevelení před založením kultury postřikem na široko v rovině a svahu do 1:5 ručně</t>
  </si>
  <si>
    <t>1620090359</t>
  </si>
  <si>
    <t>183403153</t>
  </si>
  <si>
    <t>Obdělání půdy hrabáním v rovině a svahu do 1:5</t>
  </si>
  <si>
    <t>-965631388</t>
  </si>
  <si>
    <t>181451121</t>
  </si>
  <si>
    <t>Založení lučního trávníku výsevem pl přes 1000 m2 v rovině a ve svahu do 1:5</t>
  </si>
  <si>
    <t>532118106</t>
  </si>
  <si>
    <t>00572472</t>
  </si>
  <si>
    <t>Osivo směs travní (Bělokarpatská směs)</t>
  </si>
  <si>
    <t>-531131422</t>
  </si>
  <si>
    <t>Poznámka k položce:_x000d_
cca 0,2 kg/100 m2</t>
  </si>
  <si>
    <t>(4450/100)*0,22</t>
  </si>
  <si>
    <t>185803211</t>
  </si>
  <si>
    <t>Uválcování trávníku v rovině a svahu do 1:5</t>
  </si>
  <si>
    <t>-971315986</t>
  </si>
  <si>
    <t>-52392943</t>
  </si>
  <si>
    <t>108*2 "euonymus europaeus</t>
  </si>
  <si>
    <t>114*2 "sorbus aucuparia</t>
  </si>
  <si>
    <t>67*2 "ligustrum vulgare</t>
  </si>
  <si>
    <t>65*2 "cornus mas</t>
  </si>
  <si>
    <t>834914813</t>
  </si>
  <si>
    <t>108*2 "rhamnus cathartica</t>
  </si>
  <si>
    <t>65*2 "crataegus laevigata</t>
  </si>
  <si>
    <t>-877924155</t>
  </si>
  <si>
    <t>87</t>
  </si>
  <si>
    <t>1503456017</t>
  </si>
  <si>
    <t>2*87 "stromy</t>
  </si>
  <si>
    <t>2*527 "keře</t>
  </si>
  <si>
    <t>111151231</t>
  </si>
  <si>
    <t>Pokosení trávníku lučního pl do 10000 m2 s odvozem do 20 km v rovině a svahu do 1:5</t>
  </si>
  <si>
    <t>2036281876</t>
  </si>
  <si>
    <t>Poznámka k položce:_x000d_
předpoklad - pokosení 2x za rok (jaro, podzim) po dobu tří let</t>
  </si>
  <si>
    <t>4450*2</t>
  </si>
  <si>
    <t>185811221</t>
  </si>
  <si>
    <t>Vyhrabání trávníku souvislé pl přes 1000 do 10000 m2 v rovině nebo na svahu do 1:5</t>
  </si>
  <si>
    <t>2093361303</t>
  </si>
  <si>
    <t>Poznámka k položce:_x000d_
předpoklad - jarní výhrab 1x za rok</t>
  </si>
  <si>
    <t>4450</t>
  </si>
  <si>
    <t>1087080253</t>
  </si>
  <si>
    <t>Poznámka k položce:_x000d_
cca 50 l/strom; 8x během 1. roku, 6x během 2. roku, 6x během 3. roku_x000d_
cca 20 l/keř; 8x během 1. roku, 6x během 2. roku, 6x během 3. roku_x000d_
cca 5 l/m2 trávníku; 8x během 1. roku, 6x během 2. roku, 6x během 3. roku</t>
  </si>
  <si>
    <t>8*0,05*87 "stromy</t>
  </si>
  <si>
    <t>8*0,02*527 "keře</t>
  </si>
  <si>
    <t>325252563</t>
  </si>
  <si>
    <t>1624008849</t>
  </si>
  <si>
    <t>119,12*5</t>
  </si>
  <si>
    <t>-709459807</t>
  </si>
  <si>
    <t>985816443</t>
  </si>
  <si>
    <t>-1589717030</t>
  </si>
  <si>
    <t>409213666</t>
  </si>
  <si>
    <t>-2146146742</t>
  </si>
  <si>
    <t>6*0,05*87 "stromy</t>
  </si>
  <si>
    <t>6*0,02*527 "keře</t>
  </si>
  <si>
    <t>-1515868252</t>
  </si>
  <si>
    <t>1818203513</t>
  </si>
  <si>
    <t>89,34*5</t>
  </si>
  <si>
    <t>-1312215249</t>
  </si>
  <si>
    <t>1515905117</t>
  </si>
  <si>
    <t>68</t>
  </si>
  <si>
    <t>352121112</t>
  </si>
  <si>
    <t>69</t>
  </si>
  <si>
    <t>229001030</t>
  </si>
  <si>
    <t>70</t>
  </si>
  <si>
    <t>-1191601066</t>
  </si>
  <si>
    <t>71</t>
  </si>
  <si>
    <t>-80935738</t>
  </si>
  <si>
    <t>87*0,05</t>
  </si>
  <si>
    <t>72</t>
  </si>
  <si>
    <t>1937512916</t>
  </si>
  <si>
    <t>73</t>
  </si>
  <si>
    <t>2100691871</t>
  </si>
  <si>
    <t>2*87</t>
  </si>
  <si>
    <t>74</t>
  </si>
  <si>
    <t>-1364174468</t>
  </si>
  <si>
    <t>4,35*0,5 "ošetřované stromy</t>
  </si>
  <si>
    <t>(0,02*261)*0,5 "kotvící kůly odstraněné ke konci třetího roku</t>
  </si>
  <si>
    <t>75</t>
  </si>
  <si>
    <t>240104476</t>
  </si>
  <si>
    <t>76</t>
  </si>
  <si>
    <t>1921618524</t>
  </si>
  <si>
    <t>77</t>
  </si>
  <si>
    <t>-1836074826</t>
  </si>
  <si>
    <t>78</t>
  </si>
  <si>
    <t>1601696689</t>
  </si>
  <si>
    <t>79</t>
  </si>
  <si>
    <t>-1240838945</t>
  </si>
  <si>
    <t>80</t>
  </si>
  <si>
    <t>-438298666</t>
  </si>
  <si>
    <t>81</t>
  </si>
  <si>
    <t>619023158</t>
  </si>
  <si>
    <t>82</t>
  </si>
  <si>
    <t>-916667316</t>
  </si>
  <si>
    <t>83</t>
  </si>
  <si>
    <t>897704808</t>
  </si>
  <si>
    <t>84</t>
  </si>
  <si>
    <t>1355183282</t>
  </si>
  <si>
    <t>BK17b - Biokoridor BK17b (oblast D)</t>
  </si>
  <si>
    <t>-878464858</t>
  </si>
  <si>
    <t>22 "juglans regia</t>
  </si>
  <si>
    <t>17 "quercus robur</t>
  </si>
  <si>
    <t>1231093030</t>
  </si>
  <si>
    <t>339174342</t>
  </si>
  <si>
    <t>-540416665</t>
  </si>
  <si>
    <t>119324503</t>
  </si>
  <si>
    <t>2004373045</t>
  </si>
  <si>
    <t>39*0,04 'Přepočtené koeficientem množství</t>
  </si>
  <si>
    <t>-1015541075</t>
  </si>
  <si>
    <t>39*0,120*0,001*1,2</t>
  </si>
  <si>
    <t>-810132051</t>
  </si>
  <si>
    <t>0,006*1000 'Přepočtené koeficientem množství</t>
  </si>
  <si>
    <t>-1580985459</t>
  </si>
  <si>
    <t>-1286365229</t>
  </si>
  <si>
    <t>39*(1,4*0,3)</t>
  </si>
  <si>
    <t>-1788713706</t>
  </si>
  <si>
    <t>16,38*1,15 'Přepočtené koeficientem množství</t>
  </si>
  <si>
    <t>-1680920841</t>
  </si>
  <si>
    <t>-284282569</t>
  </si>
  <si>
    <t>39*3 'Přepočtené koeficientem množství</t>
  </si>
  <si>
    <t>295695289</t>
  </si>
  <si>
    <t>1342591319</t>
  </si>
  <si>
    <t>2073854514</t>
  </si>
  <si>
    <t>39*0,8</t>
  </si>
  <si>
    <t>-1523695239</t>
  </si>
  <si>
    <t>31,2*1,15 'Přepočtené koeficientem množství</t>
  </si>
  <si>
    <t>-1087543197</t>
  </si>
  <si>
    <t>302568701</t>
  </si>
  <si>
    <t>39*0,06</t>
  </si>
  <si>
    <t>-2064417168</t>
  </si>
  <si>
    <t>-873066332</t>
  </si>
  <si>
    <t>2,34*5</t>
  </si>
  <si>
    <t>1481460620</t>
  </si>
  <si>
    <t>60 "keře skupiny A</t>
  </si>
  <si>
    <t>60 "keře skupiny B</t>
  </si>
  <si>
    <t>1956854850</t>
  </si>
  <si>
    <t>-962544573</t>
  </si>
  <si>
    <t>-1453827145</t>
  </si>
  <si>
    <t>-535762333</t>
  </si>
  <si>
    <t>-1931455303</t>
  </si>
  <si>
    <t>1382905477</t>
  </si>
  <si>
    <t>-1075924572</t>
  </si>
  <si>
    <t>-674811385</t>
  </si>
  <si>
    <t>-388093888</t>
  </si>
  <si>
    <t>120*0,02 'Přepočtené koeficientem množství</t>
  </si>
  <si>
    <t>1781427063</t>
  </si>
  <si>
    <t>120*0,03*0,001</t>
  </si>
  <si>
    <t>-96069871</t>
  </si>
  <si>
    <t>0,004*1000 'Přepočtené koeficientem množství</t>
  </si>
  <si>
    <t>274986831</t>
  </si>
  <si>
    <t>120*0,02</t>
  </si>
  <si>
    <t>-986246858</t>
  </si>
  <si>
    <t>-304036658</t>
  </si>
  <si>
    <t>2,4*5</t>
  </si>
  <si>
    <t>-2139552343</t>
  </si>
  <si>
    <t>24*(2*2+2*8) "24 skupin keřů o rozměrech 2x8 m</t>
  </si>
  <si>
    <t>-1008535984</t>
  </si>
  <si>
    <t>77841670</t>
  </si>
  <si>
    <t>20*2 "euonymus europaeus</t>
  </si>
  <si>
    <t>20*2 "sorbus aucuparia</t>
  </si>
  <si>
    <t>20*2 "cornus mas</t>
  </si>
  <si>
    <t>20*2 "ligustrum vulgare</t>
  </si>
  <si>
    <t>403907548</t>
  </si>
  <si>
    <t>20*2 "rhamnus cathartica</t>
  </si>
  <si>
    <t>20*2 "crataegus laevigata</t>
  </si>
  <si>
    <t>32297352</t>
  </si>
  <si>
    <t>1951411037</t>
  </si>
  <si>
    <t>2*39 "stromy</t>
  </si>
  <si>
    <t>2*120 "keře</t>
  </si>
  <si>
    <t>-1102375541</t>
  </si>
  <si>
    <t>8*0,05*39 "stromy</t>
  </si>
  <si>
    <t>8*0,02*120 "keře</t>
  </si>
  <si>
    <t>-1763343298</t>
  </si>
  <si>
    <t>-1806838674</t>
  </si>
  <si>
    <t>34,8*5</t>
  </si>
  <si>
    <t>-2092205563</t>
  </si>
  <si>
    <t>715701733</t>
  </si>
  <si>
    <t>251544544</t>
  </si>
  <si>
    <t>6*0,05*39 "stromy</t>
  </si>
  <si>
    <t>6*0,02*120 "keře</t>
  </si>
  <si>
    <t>-1621034687</t>
  </si>
  <si>
    <t>58451201</t>
  </si>
  <si>
    <t>26,1*5</t>
  </si>
  <si>
    <t>-1514800965</t>
  </si>
  <si>
    <t>290847739</t>
  </si>
  <si>
    <t>-1694708282</t>
  </si>
  <si>
    <t>377516501</t>
  </si>
  <si>
    <t>789990282</t>
  </si>
  <si>
    <t>1751587878</t>
  </si>
  <si>
    <t>39*0,05</t>
  </si>
  <si>
    <t>1973413455</t>
  </si>
  <si>
    <t>1768597758</t>
  </si>
  <si>
    <t>2*39</t>
  </si>
  <si>
    <t>1967969584</t>
  </si>
  <si>
    <t>1,95*0,5 "ošetřované stromy</t>
  </si>
  <si>
    <t>(0,02*117)*0,5 "kotvící kůly odstraněné ke konci třetího roku</t>
  </si>
  <si>
    <t>-391602840</t>
  </si>
  <si>
    <t>140505591</t>
  </si>
  <si>
    <t>723040729</t>
  </si>
  <si>
    <t>1098397355</t>
  </si>
  <si>
    <t>-503819354</t>
  </si>
  <si>
    <t>-393917068</t>
  </si>
  <si>
    <t>772093743</t>
  </si>
  <si>
    <t>747538569</t>
  </si>
  <si>
    <t>BK16d - Biokoridor BK16d (oblasti E, F)</t>
  </si>
  <si>
    <t>-1942979547</t>
  </si>
  <si>
    <t>88 "quercus robur</t>
  </si>
  <si>
    <t>50 "juglans regia</t>
  </si>
  <si>
    <t>-578678053</t>
  </si>
  <si>
    <t>1487591285</t>
  </si>
  <si>
    <t>-658010816</t>
  </si>
  <si>
    <t>-1577869123</t>
  </si>
  <si>
    <t>31337443</t>
  </si>
  <si>
    <t>138*0,04 'Přepočtené koeficientem množství</t>
  </si>
  <si>
    <t>1685469405</t>
  </si>
  <si>
    <t>138*0,120*0,001*1,2</t>
  </si>
  <si>
    <t>259892315</t>
  </si>
  <si>
    <t>0,02*1000 'Přepočtené koeficientem množství</t>
  </si>
  <si>
    <t>-832431946</t>
  </si>
  <si>
    <t>737878836</t>
  </si>
  <si>
    <t>138*(1,4*0,3)</t>
  </si>
  <si>
    <t>1239621692</t>
  </si>
  <si>
    <t>57,96*1,15 'Přepočtené koeficientem množství</t>
  </si>
  <si>
    <t>-499630747</t>
  </si>
  <si>
    <t>834763305</t>
  </si>
  <si>
    <t>138*3 'Přepočtené koeficientem množství</t>
  </si>
  <si>
    <t>383138203</t>
  </si>
  <si>
    <t>-875784112</t>
  </si>
  <si>
    <t>1808224366</t>
  </si>
  <si>
    <t>138*0,8</t>
  </si>
  <si>
    <t>-925039924</t>
  </si>
  <si>
    <t>110,4*1,15 'Přepočtené koeficientem množství</t>
  </si>
  <si>
    <t>-584500639</t>
  </si>
  <si>
    <t>1307057994</t>
  </si>
  <si>
    <t>138*0,06</t>
  </si>
  <si>
    <t>-1422751060</t>
  </si>
  <si>
    <t>45412360</t>
  </si>
  <si>
    <t>8,28*5</t>
  </si>
  <si>
    <t>-1900726374</t>
  </si>
  <si>
    <t>174 "keře skupiny A</t>
  </si>
  <si>
    <t>165 "keře skupiny B</t>
  </si>
  <si>
    <t>-955161495</t>
  </si>
  <si>
    <t>1350369784</t>
  </si>
  <si>
    <t>993939136</t>
  </si>
  <si>
    <t>-2084685395</t>
  </si>
  <si>
    <t>350421340</t>
  </si>
  <si>
    <t>-1683982857</t>
  </si>
  <si>
    <t>-1191622529</t>
  </si>
  <si>
    <t>-1567297094</t>
  </si>
  <si>
    <t>-441352386</t>
  </si>
  <si>
    <t>339*0,02 'Přepočtené koeficientem množství</t>
  </si>
  <si>
    <t>-806836806</t>
  </si>
  <si>
    <t>339*0,03*0,001</t>
  </si>
  <si>
    <t>442157345</t>
  </si>
  <si>
    <t>0,01*1000 'Přepočtené koeficientem množství</t>
  </si>
  <si>
    <t>182367684</t>
  </si>
  <si>
    <t>339*0,02</t>
  </si>
  <si>
    <t>1631049510</t>
  </si>
  <si>
    <t>1406987885</t>
  </si>
  <si>
    <t>6,78*5</t>
  </si>
  <si>
    <t>1208119310</t>
  </si>
  <si>
    <t>113*(2*2+2*5) "113 skupin keřů o rozměrech 2x5 m</t>
  </si>
  <si>
    <t>97552336</t>
  </si>
  <si>
    <t>1537550306</t>
  </si>
  <si>
    <t>60*2 "euonymus europaeus</t>
  </si>
  <si>
    <t>54*2 "sorbus aucuparia</t>
  </si>
  <si>
    <t>57*2 "ligustrum vulgare</t>
  </si>
  <si>
    <t>54*2 "cornus mas</t>
  </si>
  <si>
    <t>1674853117</t>
  </si>
  <si>
    <t>60*2 "rhamnus cathartica</t>
  </si>
  <si>
    <t>54*2 "crataegus laevigata</t>
  </si>
  <si>
    <t>-1628535313</t>
  </si>
  <si>
    <t>138</t>
  </si>
  <si>
    <t>-443251</t>
  </si>
  <si>
    <t>2*138 "stromy</t>
  </si>
  <si>
    <t>2*339 "keře</t>
  </si>
  <si>
    <t>95860843</t>
  </si>
  <si>
    <t>8*0,05*138 "stromy</t>
  </si>
  <si>
    <t>8*0,02*339 "keře</t>
  </si>
  <si>
    <t>1511541958</t>
  </si>
  <si>
    <t>497207668</t>
  </si>
  <si>
    <t>109,44*5</t>
  </si>
  <si>
    <t>-1021252873</t>
  </si>
  <si>
    <t>-1706417505</t>
  </si>
  <si>
    <t>-1155748104</t>
  </si>
  <si>
    <t>6*0,05*138 "stromy</t>
  </si>
  <si>
    <t>6*0,02*339 "keře</t>
  </si>
  <si>
    <t>-1696280596</t>
  </si>
  <si>
    <t>1189241849</t>
  </si>
  <si>
    <t>82,08*5</t>
  </si>
  <si>
    <t>1561419696</t>
  </si>
  <si>
    <t>-1298922720</t>
  </si>
  <si>
    <t>-1707186567</t>
  </si>
  <si>
    <t>1769771680</t>
  </si>
  <si>
    <t>1792288228</t>
  </si>
  <si>
    <t>-480331186</t>
  </si>
  <si>
    <t>138*0,05</t>
  </si>
  <si>
    <t>-298205218</t>
  </si>
  <si>
    <t>-1099471275</t>
  </si>
  <si>
    <t>2*138</t>
  </si>
  <si>
    <t>-1033721956</t>
  </si>
  <si>
    <t>6,9*0,5 "ošetřované stromy</t>
  </si>
  <si>
    <t>(0,02*414)*0,5 "kotvící kůly odstraněné ke konci třetího roku</t>
  </si>
  <si>
    <t>2102569862</t>
  </si>
  <si>
    <t>95519333</t>
  </si>
  <si>
    <t>-834559449</t>
  </si>
  <si>
    <t>-2103781452</t>
  </si>
  <si>
    <t>-583181281</t>
  </si>
  <si>
    <t>-344083290</t>
  </si>
  <si>
    <t>-1985582228</t>
  </si>
  <si>
    <t>257781708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</si>
</sst>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36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54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55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56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55</v>
      </c>
      <c r="AI60" s="41"/>
      <c r="AJ60" s="41"/>
      <c r="AK60" s="41"/>
      <c r="AL60" s="41"/>
      <c r="AM60" s="63" t="s">
        <v>56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57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58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55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56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55</v>
      </c>
      <c r="AI75" s="41"/>
      <c r="AJ75" s="41"/>
      <c r="AK75" s="41"/>
      <c r="AL75" s="41"/>
      <c r="AM75" s="63" t="s">
        <v>56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59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021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PD – Výsadby BK16d, BK17a, BK17b a BC10 v k.ú. Veselí-Předměstí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Veselí nad Moravou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25. 11. 2023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KPÚ pro JMK, pobočka Hodonín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>Fragula, s.r.o.</v>
      </c>
      <c r="AN89" s="70"/>
      <c r="AO89" s="70"/>
      <c r="AP89" s="70"/>
      <c r="AQ89" s="39"/>
      <c r="AR89" s="43"/>
      <c r="AS89" s="80" t="s">
        <v>60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37</v>
      </c>
      <c r="AJ90" s="39"/>
      <c r="AK90" s="39"/>
      <c r="AL90" s="39"/>
      <c r="AM90" s="79" t="str">
        <f>IF(E20="","",E20)</f>
        <v>Ing. Tomáš Hájek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61</v>
      </c>
      <c r="D92" s="93"/>
      <c r="E92" s="93"/>
      <c r="F92" s="93"/>
      <c r="G92" s="93"/>
      <c r="H92" s="94"/>
      <c r="I92" s="95" t="s">
        <v>62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63</v>
      </c>
      <c r="AH92" s="93"/>
      <c r="AI92" s="93"/>
      <c r="AJ92" s="93"/>
      <c r="AK92" s="93"/>
      <c r="AL92" s="93"/>
      <c r="AM92" s="93"/>
      <c r="AN92" s="95" t="s">
        <v>64</v>
      </c>
      <c r="AO92" s="93"/>
      <c r="AP92" s="97"/>
      <c r="AQ92" s="98" t="s">
        <v>65</v>
      </c>
      <c r="AR92" s="43"/>
      <c r="AS92" s="99" t="s">
        <v>66</v>
      </c>
      <c r="AT92" s="100" t="s">
        <v>67</v>
      </c>
      <c r="AU92" s="100" t="s">
        <v>68</v>
      </c>
      <c r="AV92" s="100" t="s">
        <v>69</v>
      </c>
      <c r="AW92" s="100" t="s">
        <v>70</v>
      </c>
      <c r="AX92" s="100" t="s">
        <v>71</v>
      </c>
      <c r="AY92" s="100" t="s">
        <v>72</v>
      </c>
      <c r="AZ92" s="100" t="s">
        <v>73</v>
      </c>
      <c r="BA92" s="100" t="s">
        <v>74</v>
      </c>
      <c r="BB92" s="100" t="s">
        <v>75</v>
      </c>
      <c r="BC92" s="100" t="s">
        <v>76</v>
      </c>
      <c r="BD92" s="101" t="s">
        <v>77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78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79</v>
      </c>
      <c r="BT94" s="116" t="s">
        <v>80</v>
      </c>
      <c r="BU94" s="117" t="s">
        <v>81</v>
      </c>
      <c r="BV94" s="116" t="s">
        <v>82</v>
      </c>
      <c r="BW94" s="116" t="s">
        <v>5</v>
      </c>
      <c r="BX94" s="116" t="s">
        <v>83</v>
      </c>
      <c r="CL94" s="116" t="s">
        <v>1</v>
      </c>
    </row>
    <row r="95" s="7" customFormat="1" ht="16.5" customHeight="1">
      <c r="A95" s="118" t="s">
        <v>84</v>
      </c>
      <c r="B95" s="119"/>
      <c r="C95" s="120"/>
      <c r="D95" s="121" t="s">
        <v>85</v>
      </c>
      <c r="E95" s="121"/>
      <c r="F95" s="121"/>
      <c r="G95" s="121"/>
      <c r="H95" s="121"/>
      <c r="I95" s="122"/>
      <c r="J95" s="121" t="s">
        <v>86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'BK17a - Biokoridor BK17a 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87</v>
      </c>
      <c r="AR95" s="125"/>
      <c r="AS95" s="126">
        <v>0</v>
      </c>
      <c r="AT95" s="127">
        <f>ROUND(SUM(AV95:AW95),2)</f>
        <v>0</v>
      </c>
      <c r="AU95" s="128">
        <f>'BK17a - Biokoridor BK17a ...'!P125</f>
        <v>0</v>
      </c>
      <c r="AV95" s="127">
        <f>'BK17a - Biokoridor BK17a ...'!J33</f>
        <v>0</v>
      </c>
      <c r="AW95" s="127">
        <f>'BK17a - Biokoridor BK17a ...'!J34</f>
        <v>0</v>
      </c>
      <c r="AX95" s="127">
        <f>'BK17a - Biokoridor BK17a ...'!J35</f>
        <v>0</v>
      </c>
      <c r="AY95" s="127">
        <f>'BK17a - Biokoridor BK17a ...'!J36</f>
        <v>0</v>
      </c>
      <c r="AZ95" s="127">
        <f>'BK17a - Biokoridor BK17a ...'!F33</f>
        <v>0</v>
      </c>
      <c r="BA95" s="127">
        <f>'BK17a - Biokoridor BK17a ...'!F34</f>
        <v>0</v>
      </c>
      <c r="BB95" s="127">
        <f>'BK17a - Biokoridor BK17a ...'!F35</f>
        <v>0</v>
      </c>
      <c r="BC95" s="127">
        <f>'BK17a - Biokoridor BK17a ...'!F36</f>
        <v>0</v>
      </c>
      <c r="BD95" s="129">
        <f>'BK17a - Biokoridor BK17a ...'!F37</f>
        <v>0</v>
      </c>
      <c r="BE95" s="7"/>
      <c r="BT95" s="130" t="s">
        <v>88</v>
      </c>
      <c r="BV95" s="130" t="s">
        <v>82</v>
      </c>
      <c r="BW95" s="130" t="s">
        <v>89</v>
      </c>
      <c r="BX95" s="130" t="s">
        <v>5</v>
      </c>
      <c r="CL95" s="130" t="s">
        <v>1</v>
      </c>
      <c r="CM95" s="130" t="s">
        <v>90</v>
      </c>
    </row>
    <row r="96" s="7" customFormat="1" ht="16.5" customHeight="1">
      <c r="A96" s="118" t="s">
        <v>84</v>
      </c>
      <c r="B96" s="119"/>
      <c r="C96" s="120"/>
      <c r="D96" s="121" t="s">
        <v>91</v>
      </c>
      <c r="E96" s="121"/>
      <c r="F96" s="121"/>
      <c r="G96" s="121"/>
      <c r="H96" s="121"/>
      <c r="I96" s="122"/>
      <c r="J96" s="121" t="s">
        <v>92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'BC10 - Biocentrum BC10 (o...'!J30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87</v>
      </c>
      <c r="AR96" s="125"/>
      <c r="AS96" s="126">
        <v>0</v>
      </c>
      <c r="AT96" s="127">
        <f>ROUND(SUM(AV96:AW96),2)</f>
        <v>0</v>
      </c>
      <c r="AU96" s="128">
        <f>'BC10 - Biocentrum BC10 (o...'!P126</f>
        <v>0</v>
      </c>
      <c r="AV96" s="127">
        <f>'BC10 - Biocentrum BC10 (o...'!J33</f>
        <v>0</v>
      </c>
      <c r="AW96" s="127">
        <f>'BC10 - Biocentrum BC10 (o...'!J34</f>
        <v>0</v>
      </c>
      <c r="AX96" s="127">
        <f>'BC10 - Biocentrum BC10 (o...'!J35</f>
        <v>0</v>
      </c>
      <c r="AY96" s="127">
        <f>'BC10 - Biocentrum BC10 (o...'!J36</f>
        <v>0</v>
      </c>
      <c r="AZ96" s="127">
        <f>'BC10 - Biocentrum BC10 (o...'!F33</f>
        <v>0</v>
      </c>
      <c r="BA96" s="127">
        <f>'BC10 - Biocentrum BC10 (o...'!F34</f>
        <v>0</v>
      </c>
      <c r="BB96" s="127">
        <f>'BC10 - Biocentrum BC10 (o...'!F35</f>
        <v>0</v>
      </c>
      <c r="BC96" s="127">
        <f>'BC10 - Biocentrum BC10 (o...'!F36</f>
        <v>0</v>
      </c>
      <c r="BD96" s="129">
        <f>'BC10 - Biocentrum BC10 (o...'!F37</f>
        <v>0</v>
      </c>
      <c r="BE96" s="7"/>
      <c r="BT96" s="130" t="s">
        <v>88</v>
      </c>
      <c r="BV96" s="130" t="s">
        <v>82</v>
      </c>
      <c r="BW96" s="130" t="s">
        <v>93</v>
      </c>
      <c r="BX96" s="130" t="s">
        <v>5</v>
      </c>
      <c r="CL96" s="130" t="s">
        <v>1</v>
      </c>
      <c r="CM96" s="130" t="s">
        <v>90</v>
      </c>
    </row>
    <row r="97" s="7" customFormat="1" ht="16.5" customHeight="1">
      <c r="A97" s="118" t="s">
        <v>84</v>
      </c>
      <c r="B97" s="119"/>
      <c r="C97" s="120"/>
      <c r="D97" s="121" t="s">
        <v>94</v>
      </c>
      <c r="E97" s="121"/>
      <c r="F97" s="121"/>
      <c r="G97" s="121"/>
      <c r="H97" s="121"/>
      <c r="I97" s="122"/>
      <c r="J97" s="121" t="s">
        <v>95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'BK17b - Biokoridor BK17b 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87</v>
      </c>
      <c r="AR97" s="125"/>
      <c r="AS97" s="126">
        <v>0</v>
      </c>
      <c r="AT97" s="127">
        <f>ROUND(SUM(AV97:AW97),2)</f>
        <v>0</v>
      </c>
      <c r="AU97" s="128">
        <f>'BK17b - Biokoridor BK17b ...'!P125</f>
        <v>0</v>
      </c>
      <c r="AV97" s="127">
        <f>'BK17b - Biokoridor BK17b ...'!J33</f>
        <v>0</v>
      </c>
      <c r="AW97" s="127">
        <f>'BK17b - Biokoridor BK17b ...'!J34</f>
        <v>0</v>
      </c>
      <c r="AX97" s="127">
        <f>'BK17b - Biokoridor BK17b ...'!J35</f>
        <v>0</v>
      </c>
      <c r="AY97" s="127">
        <f>'BK17b - Biokoridor BK17b ...'!J36</f>
        <v>0</v>
      </c>
      <c r="AZ97" s="127">
        <f>'BK17b - Biokoridor BK17b ...'!F33</f>
        <v>0</v>
      </c>
      <c r="BA97" s="127">
        <f>'BK17b - Biokoridor BK17b ...'!F34</f>
        <v>0</v>
      </c>
      <c r="BB97" s="127">
        <f>'BK17b - Biokoridor BK17b ...'!F35</f>
        <v>0</v>
      </c>
      <c r="BC97" s="127">
        <f>'BK17b - Biokoridor BK17b ...'!F36</f>
        <v>0</v>
      </c>
      <c r="BD97" s="129">
        <f>'BK17b - Biokoridor BK17b ...'!F37</f>
        <v>0</v>
      </c>
      <c r="BE97" s="7"/>
      <c r="BT97" s="130" t="s">
        <v>88</v>
      </c>
      <c r="BV97" s="130" t="s">
        <v>82</v>
      </c>
      <c r="BW97" s="130" t="s">
        <v>96</v>
      </c>
      <c r="BX97" s="130" t="s">
        <v>5</v>
      </c>
      <c r="CL97" s="130" t="s">
        <v>1</v>
      </c>
      <c r="CM97" s="130" t="s">
        <v>90</v>
      </c>
    </row>
    <row r="98" s="7" customFormat="1" ht="16.5" customHeight="1">
      <c r="A98" s="118" t="s">
        <v>84</v>
      </c>
      <c r="B98" s="119"/>
      <c r="C98" s="120"/>
      <c r="D98" s="121" t="s">
        <v>97</v>
      </c>
      <c r="E98" s="121"/>
      <c r="F98" s="121"/>
      <c r="G98" s="121"/>
      <c r="H98" s="121"/>
      <c r="I98" s="122"/>
      <c r="J98" s="121" t="s">
        <v>98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'BK16d - Biokoridor BK16d 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87</v>
      </c>
      <c r="AR98" s="125"/>
      <c r="AS98" s="131">
        <v>0</v>
      </c>
      <c r="AT98" s="132">
        <f>ROUND(SUM(AV98:AW98),2)</f>
        <v>0</v>
      </c>
      <c r="AU98" s="133">
        <f>'BK16d - Biokoridor BK16d ...'!P125</f>
        <v>0</v>
      </c>
      <c r="AV98" s="132">
        <f>'BK16d - Biokoridor BK16d ...'!J33</f>
        <v>0</v>
      </c>
      <c r="AW98" s="132">
        <f>'BK16d - Biokoridor BK16d ...'!J34</f>
        <v>0</v>
      </c>
      <c r="AX98" s="132">
        <f>'BK16d - Biokoridor BK16d ...'!J35</f>
        <v>0</v>
      </c>
      <c r="AY98" s="132">
        <f>'BK16d - Biokoridor BK16d ...'!J36</f>
        <v>0</v>
      </c>
      <c r="AZ98" s="132">
        <f>'BK16d - Biokoridor BK16d ...'!F33</f>
        <v>0</v>
      </c>
      <c r="BA98" s="132">
        <f>'BK16d - Biokoridor BK16d ...'!F34</f>
        <v>0</v>
      </c>
      <c r="BB98" s="132">
        <f>'BK16d - Biokoridor BK16d ...'!F35</f>
        <v>0</v>
      </c>
      <c r="BC98" s="132">
        <f>'BK16d - Biokoridor BK16d ...'!F36</f>
        <v>0</v>
      </c>
      <c r="BD98" s="134">
        <f>'BK16d - Biokoridor BK16d ...'!F37</f>
        <v>0</v>
      </c>
      <c r="BE98" s="7"/>
      <c r="BT98" s="130" t="s">
        <v>88</v>
      </c>
      <c r="BV98" s="130" t="s">
        <v>82</v>
      </c>
      <c r="BW98" s="130" t="s">
        <v>99</v>
      </c>
      <c r="BX98" s="130" t="s">
        <v>5</v>
      </c>
      <c r="CL98" s="130" t="s">
        <v>1</v>
      </c>
      <c r="CM98" s="130" t="s">
        <v>90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ywmUG0078QhYWSoJJFjTc4ZxECbDfHaHNGpjBxJXbWqktrzsBDuXVMClhtbqT1T2/JD6Tmhq8c60Bzxl0RNumw==" hashValue="WSF8JJFbB+RT4M0nFc0UBId420xPZIfqHSq2bAm5AsH/p3d37mEP0yR/MHKv4BpzW02zlTmfs5N7UChvWGtbJA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BK17a - Biokoridor BK17a ...'!C2" display="/"/>
    <hyperlink ref="A96" location="'BC10 - Biocentrum BC10 (o...'!C2" display="/"/>
    <hyperlink ref="A97" location="'BK17b - Biokoridor BK17b ...'!C2" display="/"/>
    <hyperlink ref="A98" location="'BK16d - Biokoridor BK16d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PD – Výsadby BK16d, BK17a, BK17b a BC10 v k.ú. Veselí-Předměstí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25. 11. 2023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38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ROUND((SUM(BE125:BE298)),  2)</f>
        <v>0</v>
      </c>
      <c r="G33" s="37"/>
      <c r="H33" s="37"/>
      <c r="I33" s="154">
        <v>0.20999999999999999</v>
      </c>
      <c r="J33" s="153">
        <f>ROUND(((SUM(BE125:BE298))*I33),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ROUND((SUM(BF125:BF298)),  2)</f>
        <v>0</v>
      </c>
      <c r="G34" s="37"/>
      <c r="H34" s="37"/>
      <c r="I34" s="154">
        <v>0.12</v>
      </c>
      <c r="J34" s="153">
        <f>ROUND(((SUM(BF125:BF298))*I34),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ROUND((SUM(BG125:BG298)),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ROUND((SUM(BH125:BH298)),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ROUND((SUM(BI125:BI298)),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PD – Výsadby BK16d, BK17a, BK17b a BC10 v k.ú. Veselí-Předměstí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BK17a - Biokoridor BK17a (oblasti A, B)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Veselí nad Moravou</v>
      </c>
      <c r="G89" s="39"/>
      <c r="H89" s="39"/>
      <c r="I89" s="31" t="s">
        <v>22</v>
      </c>
      <c r="J89" s="78" t="str">
        <f>IF(J12="","",J12)</f>
        <v>25. 11. 2023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KPÚ pro JMK, pobočka Hodonín</v>
      </c>
      <c r="G91" s="39"/>
      <c r="H91" s="39"/>
      <c r="I91" s="31" t="s">
        <v>32</v>
      </c>
      <c r="J91" s="35" t="str">
        <f>E21</f>
        <v>Fragula,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>Ing. Tomáš Hájek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104</v>
      </c>
      <c r="D94" s="175"/>
      <c r="E94" s="175"/>
      <c r="F94" s="175"/>
      <c r="G94" s="175"/>
      <c r="H94" s="175"/>
      <c r="I94" s="175"/>
      <c r="J94" s="176" t="s">
        <v>105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106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107</v>
      </c>
    </row>
    <row r="97" s="9" customFormat="1" ht="24.96" customHeight="1">
      <c r="A97" s="9"/>
      <c r="B97" s="178"/>
      <c r="C97" s="179"/>
      <c r="D97" s="180" t="s">
        <v>108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109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110</v>
      </c>
      <c r="E99" s="187"/>
      <c r="F99" s="187"/>
      <c r="G99" s="187"/>
      <c r="H99" s="187"/>
      <c r="I99" s="187"/>
      <c r="J99" s="188">
        <f>J171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111</v>
      </c>
      <c r="E100" s="187"/>
      <c r="F100" s="187"/>
      <c r="G100" s="187"/>
      <c r="H100" s="187"/>
      <c r="I100" s="187"/>
      <c r="J100" s="188">
        <f>J204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112</v>
      </c>
      <c r="E101" s="187"/>
      <c r="F101" s="187"/>
      <c r="G101" s="187"/>
      <c r="H101" s="187"/>
      <c r="I101" s="187"/>
      <c r="J101" s="188">
        <f>J234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113</v>
      </c>
      <c r="E102" s="187"/>
      <c r="F102" s="187"/>
      <c r="G102" s="187"/>
      <c r="H102" s="187"/>
      <c r="I102" s="187"/>
      <c r="J102" s="188">
        <f>J252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114</v>
      </c>
      <c r="E103" s="187"/>
      <c r="F103" s="187"/>
      <c r="G103" s="187"/>
      <c r="H103" s="187"/>
      <c r="I103" s="187"/>
      <c r="J103" s="188">
        <f>J289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115</v>
      </c>
      <c r="E104" s="181"/>
      <c r="F104" s="181"/>
      <c r="G104" s="181"/>
      <c r="H104" s="181"/>
      <c r="I104" s="181"/>
      <c r="J104" s="182">
        <f>J291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116</v>
      </c>
      <c r="E105" s="187"/>
      <c r="F105" s="187"/>
      <c r="G105" s="187"/>
      <c r="H105" s="187"/>
      <c r="I105" s="187"/>
      <c r="J105" s="188">
        <f>J292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117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6.25" customHeight="1">
      <c r="A115" s="37"/>
      <c r="B115" s="38"/>
      <c r="C115" s="39"/>
      <c r="D115" s="39"/>
      <c r="E115" s="173" t="str">
        <f>E7</f>
        <v>PD – Výsadby BK16d, BK17a, BK17b a BC10 v k.ú. Veselí-Předměstí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BK17a - Biokoridor BK17a (oblasti A, B)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>Veselí nad Moravou</v>
      </c>
      <c r="G119" s="39"/>
      <c r="H119" s="39"/>
      <c r="I119" s="31" t="s">
        <v>22</v>
      </c>
      <c r="J119" s="78" t="str">
        <f>IF(J12="","",J12)</f>
        <v>25. 11. 2023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KPÚ pro JMK, pobočka Hodonín</v>
      </c>
      <c r="G121" s="39"/>
      <c r="H121" s="39"/>
      <c r="I121" s="31" t="s">
        <v>32</v>
      </c>
      <c r="J121" s="35" t="str">
        <f>E21</f>
        <v>Fragula, s.r.o.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9"/>
      <c r="E122" s="39"/>
      <c r="F122" s="26" t="str">
        <f>IF(E18="","",E18)</f>
        <v>Vyplň údaj</v>
      </c>
      <c r="G122" s="39"/>
      <c r="H122" s="39"/>
      <c r="I122" s="31" t="s">
        <v>37</v>
      </c>
      <c r="J122" s="35" t="str">
        <f>E24</f>
        <v>Ing. Tomáš Hájek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118</v>
      </c>
      <c r="D124" s="193" t="s">
        <v>65</v>
      </c>
      <c r="E124" s="193" t="s">
        <v>61</v>
      </c>
      <c r="F124" s="193" t="s">
        <v>62</v>
      </c>
      <c r="G124" s="193" t="s">
        <v>119</v>
      </c>
      <c r="H124" s="193" t="s">
        <v>120</v>
      </c>
      <c r="I124" s="193" t="s">
        <v>121</v>
      </c>
      <c r="J124" s="194" t="s">
        <v>105</v>
      </c>
      <c r="K124" s="195" t="s">
        <v>122</v>
      </c>
      <c r="L124" s="196"/>
      <c r="M124" s="99" t="s">
        <v>1</v>
      </c>
      <c r="N124" s="100" t="s">
        <v>44</v>
      </c>
      <c r="O124" s="100" t="s">
        <v>123</v>
      </c>
      <c r="P124" s="100" t="s">
        <v>124</v>
      </c>
      <c r="Q124" s="100" t="s">
        <v>125</v>
      </c>
      <c r="R124" s="100" t="s">
        <v>126</v>
      </c>
      <c r="S124" s="100" t="s">
        <v>127</v>
      </c>
      <c r="T124" s="101" t="s">
        <v>128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129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P126+P291</f>
        <v>0</v>
      </c>
      <c r="Q125" s="103"/>
      <c r="R125" s="199">
        <f>R126+R291</f>
        <v>31.990630799999998</v>
      </c>
      <c r="S125" s="103"/>
      <c r="T125" s="200">
        <f>T126+T291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79</v>
      </c>
      <c r="AU125" s="16" t="s">
        <v>107</v>
      </c>
      <c r="BK125" s="201">
        <f>BK126+BK291</f>
        <v>0</v>
      </c>
    </row>
    <row r="126" s="12" customFormat="1" ht="25.92" customHeight="1">
      <c r="A126" s="12"/>
      <c r="B126" s="202"/>
      <c r="C126" s="203"/>
      <c r="D126" s="204" t="s">
        <v>79</v>
      </c>
      <c r="E126" s="205" t="s">
        <v>130</v>
      </c>
      <c r="F126" s="205" t="s">
        <v>131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P127+P171+P204+P234+P252+P289</f>
        <v>0</v>
      </c>
      <c r="Q126" s="210"/>
      <c r="R126" s="211">
        <f>R127+R171+R204+R234+R252+R289</f>
        <v>31.990630799999998</v>
      </c>
      <c r="S126" s="210"/>
      <c r="T126" s="212">
        <f>T127+T171+T204+T234+T252+T289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88</v>
      </c>
      <c r="AT126" s="214" t="s">
        <v>79</v>
      </c>
      <c r="AU126" s="214" t="s">
        <v>80</v>
      </c>
      <c r="AY126" s="213" t="s">
        <v>132</v>
      </c>
      <c r="BK126" s="215">
        <f>BK127+BK171+BK204+BK234+BK252+BK289</f>
        <v>0</v>
      </c>
    </row>
    <row r="127" s="12" customFormat="1" ht="22.8" customHeight="1">
      <c r="A127" s="12"/>
      <c r="B127" s="202"/>
      <c r="C127" s="203"/>
      <c r="D127" s="204" t="s">
        <v>79</v>
      </c>
      <c r="E127" s="216" t="s">
        <v>133</v>
      </c>
      <c r="F127" s="216" t="s">
        <v>134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SUM(P128:P170)</f>
        <v>0</v>
      </c>
      <c r="Q127" s="210"/>
      <c r="R127" s="211">
        <f>SUM(R128:R170)</f>
        <v>24.029730799999999</v>
      </c>
      <c r="S127" s="210"/>
      <c r="T127" s="212">
        <f>SUM(T128:T170)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88</v>
      </c>
      <c r="AT127" s="214" t="s">
        <v>79</v>
      </c>
      <c r="AU127" s="214" t="s">
        <v>88</v>
      </c>
      <c r="AY127" s="213" t="s">
        <v>132</v>
      </c>
      <c r="BK127" s="215">
        <f>SUM(BK128:BK170)</f>
        <v>0</v>
      </c>
    </row>
    <row r="128" s="2" customFormat="1" ht="33" customHeight="1">
      <c r="A128" s="37"/>
      <c r="B128" s="38"/>
      <c r="C128" s="218" t="s">
        <v>88</v>
      </c>
      <c r="D128" s="218" t="s">
        <v>135</v>
      </c>
      <c r="E128" s="219" t="s">
        <v>136</v>
      </c>
      <c r="F128" s="220" t="s">
        <v>137</v>
      </c>
      <c r="G128" s="221" t="s">
        <v>138</v>
      </c>
      <c r="H128" s="222">
        <v>188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45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139</v>
      </c>
      <c r="AT128" s="230" t="s">
        <v>135</v>
      </c>
      <c r="AU128" s="230" t="s">
        <v>90</v>
      </c>
      <c r="AY128" s="16" t="s">
        <v>132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88</v>
      </c>
      <c r="BK128" s="231">
        <f>ROUND(I128*H128,2)</f>
        <v>0</v>
      </c>
      <c r="BL128" s="16" t="s">
        <v>139</v>
      </c>
      <c r="BM128" s="230" t="s">
        <v>140</v>
      </c>
    </row>
    <row r="129" s="13" customFormat="1">
      <c r="A129" s="13"/>
      <c r="B129" s="232"/>
      <c r="C129" s="233"/>
      <c r="D129" s="234" t="s">
        <v>141</v>
      </c>
      <c r="E129" s="235" t="s">
        <v>1</v>
      </c>
      <c r="F129" s="236" t="s">
        <v>142</v>
      </c>
      <c r="G129" s="233"/>
      <c r="H129" s="237">
        <v>188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141</v>
      </c>
      <c r="AU129" s="243" t="s">
        <v>90</v>
      </c>
      <c r="AV129" s="13" t="s">
        <v>90</v>
      </c>
      <c r="AW129" s="13" t="s">
        <v>36</v>
      </c>
      <c r="AX129" s="13" t="s">
        <v>88</v>
      </c>
      <c r="AY129" s="243" t="s">
        <v>132</v>
      </c>
    </row>
    <row r="130" s="2" customFormat="1" ht="24.15" customHeight="1">
      <c r="A130" s="37"/>
      <c r="B130" s="38"/>
      <c r="C130" s="218" t="s">
        <v>90</v>
      </c>
      <c r="D130" s="218" t="s">
        <v>135</v>
      </c>
      <c r="E130" s="219" t="s">
        <v>143</v>
      </c>
      <c r="F130" s="220" t="s">
        <v>144</v>
      </c>
      <c r="G130" s="221" t="s">
        <v>138</v>
      </c>
      <c r="H130" s="222">
        <v>188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45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139</v>
      </c>
      <c r="AT130" s="230" t="s">
        <v>135</v>
      </c>
      <c r="AU130" s="230" t="s">
        <v>90</v>
      </c>
      <c r="AY130" s="16" t="s">
        <v>132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88</v>
      </c>
      <c r="BK130" s="231">
        <f>ROUND(I130*H130,2)</f>
        <v>0</v>
      </c>
      <c r="BL130" s="16" t="s">
        <v>139</v>
      </c>
      <c r="BM130" s="230" t="s">
        <v>145</v>
      </c>
    </row>
    <row r="131" s="2" customFormat="1" ht="33" customHeight="1">
      <c r="A131" s="37"/>
      <c r="B131" s="38"/>
      <c r="C131" s="244" t="s">
        <v>146</v>
      </c>
      <c r="D131" s="244" t="s">
        <v>147</v>
      </c>
      <c r="E131" s="245" t="s">
        <v>148</v>
      </c>
      <c r="F131" s="246" t="s">
        <v>149</v>
      </c>
      <c r="G131" s="247" t="s">
        <v>138</v>
      </c>
      <c r="H131" s="248">
        <v>71</v>
      </c>
      <c r="I131" s="249"/>
      <c r="J131" s="250">
        <f>ROUND(I131*H131,2)</f>
        <v>0</v>
      </c>
      <c r="K131" s="251"/>
      <c r="L131" s="252"/>
      <c r="M131" s="253" t="s">
        <v>1</v>
      </c>
      <c r="N131" s="254" t="s">
        <v>45</v>
      </c>
      <c r="O131" s="90"/>
      <c r="P131" s="228">
        <f>O131*H131</f>
        <v>0</v>
      </c>
      <c r="Q131" s="228">
        <v>0.063</v>
      </c>
      <c r="R131" s="228">
        <f>Q131*H131</f>
        <v>4.4729999999999999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150</v>
      </c>
      <c r="AT131" s="230" t="s">
        <v>147</v>
      </c>
      <c r="AU131" s="230" t="s">
        <v>90</v>
      </c>
      <c r="AY131" s="16" t="s">
        <v>132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88</v>
      </c>
      <c r="BK131" s="231">
        <f>ROUND(I131*H131,2)</f>
        <v>0</v>
      </c>
      <c r="BL131" s="16" t="s">
        <v>139</v>
      </c>
      <c r="BM131" s="230" t="s">
        <v>151</v>
      </c>
    </row>
    <row r="132" s="13" customFormat="1">
      <c r="A132" s="13"/>
      <c r="B132" s="232"/>
      <c r="C132" s="233"/>
      <c r="D132" s="234" t="s">
        <v>141</v>
      </c>
      <c r="E132" s="235" t="s">
        <v>1</v>
      </c>
      <c r="F132" s="236" t="s">
        <v>152</v>
      </c>
      <c r="G132" s="233"/>
      <c r="H132" s="237">
        <v>71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141</v>
      </c>
      <c r="AU132" s="243" t="s">
        <v>90</v>
      </c>
      <c r="AV132" s="13" t="s">
        <v>90</v>
      </c>
      <c r="AW132" s="13" t="s">
        <v>36</v>
      </c>
      <c r="AX132" s="13" t="s">
        <v>88</v>
      </c>
      <c r="AY132" s="243" t="s">
        <v>132</v>
      </c>
    </row>
    <row r="133" s="2" customFormat="1" ht="33" customHeight="1">
      <c r="A133" s="37"/>
      <c r="B133" s="38"/>
      <c r="C133" s="244" t="s">
        <v>139</v>
      </c>
      <c r="D133" s="244" t="s">
        <v>147</v>
      </c>
      <c r="E133" s="245" t="s">
        <v>153</v>
      </c>
      <c r="F133" s="246" t="s">
        <v>154</v>
      </c>
      <c r="G133" s="247" t="s">
        <v>138</v>
      </c>
      <c r="H133" s="248">
        <v>117</v>
      </c>
      <c r="I133" s="249"/>
      <c r="J133" s="250">
        <f>ROUND(I133*H133,2)</f>
        <v>0</v>
      </c>
      <c r="K133" s="251"/>
      <c r="L133" s="252"/>
      <c r="M133" s="253" t="s">
        <v>1</v>
      </c>
      <c r="N133" s="254" t="s">
        <v>45</v>
      </c>
      <c r="O133" s="90"/>
      <c r="P133" s="228">
        <f>O133*H133</f>
        <v>0</v>
      </c>
      <c r="Q133" s="228">
        <v>0.063</v>
      </c>
      <c r="R133" s="228">
        <f>Q133*H133</f>
        <v>7.3710000000000004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150</v>
      </c>
      <c r="AT133" s="230" t="s">
        <v>147</v>
      </c>
      <c r="AU133" s="230" t="s">
        <v>90</v>
      </c>
      <c r="AY133" s="16" t="s">
        <v>132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88</v>
      </c>
      <c r="BK133" s="231">
        <f>ROUND(I133*H133,2)</f>
        <v>0</v>
      </c>
      <c r="BL133" s="16" t="s">
        <v>139</v>
      </c>
      <c r="BM133" s="230" t="s">
        <v>155</v>
      </c>
    </row>
    <row r="134" s="13" customFormat="1">
      <c r="A134" s="13"/>
      <c r="B134" s="232"/>
      <c r="C134" s="233"/>
      <c r="D134" s="234" t="s">
        <v>141</v>
      </c>
      <c r="E134" s="235" t="s">
        <v>1</v>
      </c>
      <c r="F134" s="236" t="s">
        <v>156</v>
      </c>
      <c r="G134" s="233"/>
      <c r="H134" s="237">
        <v>117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141</v>
      </c>
      <c r="AU134" s="243" t="s">
        <v>90</v>
      </c>
      <c r="AV134" s="13" t="s">
        <v>90</v>
      </c>
      <c r="AW134" s="13" t="s">
        <v>36</v>
      </c>
      <c r="AX134" s="13" t="s">
        <v>88</v>
      </c>
      <c r="AY134" s="243" t="s">
        <v>132</v>
      </c>
    </row>
    <row r="135" s="2" customFormat="1" ht="24.15" customHeight="1">
      <c r="A135" s="37"/>
      <c r="B135" s="38"/>
      <c r="C135" s="218" t="s">
        <v>157</v>
      </c>
      <c r="D135" s="218" t="s">
        <v>135</v>
      </c>
      <c r="E135" s="219" t="s">
        <v>158</v>
      </c>
      <c r="F135" s="220" t="s">
        <v>159</v>
      </c>
      <c r="G135" s="221" t="s">
        <v>138</v>
      </c>
      <c r="H135" s="222">
        <v>188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45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139</v>
      </c>
      <c r="AT135" s="230" t="s">
        <v>135</v>
      </c>
      <c r="AU135" s="230" t="s">
        <v>90</v>
      </c>
      <c r="AY135" s="16" t="s">
        <v>132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88</v>
      </c>
      <c r="BK135" s="231">
        <f>ROUND(I135*H135,2)</f>
        <v>0</v>
      </c>
      <c r="BL135" s="16" t="s">
        <v>139</v>
      </c>
      <c r="BM135" s="230" t="s">
        <v>160</v>
      </c>
    </row>
    <row r="136" s="2" customFormat="1" ht="16.5" customHeight="1">
      <c r="A136" s="37"/>
      <c r="B136" s="38"/>
      <c r="C136" s="244" t="s">
        <v>161</v>
      </c>
      <c r="D136" s="244" t="s">
        <v>147</v>
      </c>
      <c r="E136" s="245" t="s">
        <v>162</v>
      </c>
      <c r="F136" s="246" t="s">
        <v>163</v>
      </c>
      <c r="G136" s="247" t="s">
        <v>164</v>
      </c>
      <c r="H136" s="248">
        <v>7.5199999999999996</v>
      </c>
      <c r="I136" s="249"/>
      <c r="J136" s="250">
        <f>ROUND(I136*H136,2)</f>
        <v>0</v>
      </c>
      <c r="K136" s="251"/>
      <c r="L136" s="252"/>
      <c r="M136" s="253" t="s">
        <v>1</v>
      </c>
      <c r="N136" s="254" t="s">
        <v>45</v>
      </c>
      <c r="O136" s="90"/>
      <c r="P136" s="228">
        <f>O136*H136</f>
        <v>0</v>
      </c>
      <c r="Q136" s="228">
        <v>0.001</v>
      </c>
      <c r="R136" s="228">
        <f>Q136*H136</f>
        <v>0.0075199999999999998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150</v>
      </c>
      <c r="AT136" s="230" t="s">
        <v>147</v>
      </c>
      <c r="AU136" s="230" t="s">
        <v>90</v>
      </c>
      <c r="AY136" s="16" t="s">
        <v>132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88</v>
      </c>
      <c r="BK136" s="231">
        <f>ROUND(I136*H136,2)</f>
        <v>0</v>
      </c>
      <c r="BL136" s="16" t="s">
        <v>139</v>
      </c>
      <c r="BM136" s="230" t="s">
        <v>165</v>
      </c>
    </row>
    <row r="137" s="2" customFormat="1">
      <c r="A137" s="37"/>
      <c r="B137" s="38"/>
      <c r="C137" s="39"/>
      <c r="D137" s="234" t="s">
        <v>166</v>
      </c>
      <c r="E137" s="39"/>
      <c r="F137" s="255" t="s">
        <v>167</v>
      </c>
      <c r="G137" s="39"/>
      <c r="H137" s="39"/>
      <c r="I137" s="256"/>
      <c r="J137" s="39"/>
      <c r="K137" s="39"/>
      <c r="L137" s="43"/>
      <c r="M137" s="257"/>
      <c r="N137" s="258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166</v>
      </c>
      <c r="AU137" s="16" t="s">
        <v>90</v>
      </c>
    </row>
    <row r="138" s="13" customFormat="1">
      <c r="A138" s="13"/>
      <c r="B138" s="232"/>
      <c r="C138" s="233"/>
      <c r="D138" s="234" t="s">
        <v>141</v>
      </c>
      <c r="E138" s="233"/>
      <c r="F138" s="236" t="s">
        <v>168</v>
      </c>
      <c r="G138" s="233"/>
      <c r="H138" s="237">
        <v>7.5199999999999996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141</v>
      </c>
      <c r="AU138" s="243" t="s">
        <v>90</v>
      </c>
      <c r="AV138" s="13" t="s">
        <v>90</v>
      </c>
      <c r="AW138" s="13" t="s">
        <v>4</v>
      </c>
      <c r="AX138" s="13" t="s">
        <v>88</v>
      </c>
      <c r="AY138" s="243" t="s">
        <v>132</v>
      </c>
    </row>
    <row r="139" s="2" customFormat="1" ht="24.15" customHeight="1">
      <c r="A139" s="37"/>
      <c r="B139" s="38"/>
      <c r="C139" s="218" t="s">
        <v>169</v>
      </c>
      <c r="D139" s="218" t="s">
        <v>135</v>
      </c>
      <c r="E139" s="219" t="s">
        <v>170</v>
      </c>
      <c r="F139" s="220" t="s">
        <v>171</v>
      </c>
      <c r="G139" s="221" t="s">
        <v>172</v>
      </c>
      <c r="H139" s="222">
        <v>0.027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45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139</v>
      </c>
      <c r="AT139" s="230" t="s">
        <v>135</v>
      </c>
      <c r="AU139" s="230" t="s">
        <v>90</v>
      </c>
      <c r="AY139" s="16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88</v>
      </c>
      <c r="BK139" s="231">
        <f>ROUND(I139*H139,2)</f>
        <v>0</v>
      </c>
      <c r="BL139" s="16" t="s">
        <v>139</v>
      </c>
      <c r="BM139" s="230" t="s">
        <v>173</v>
      </c>
    </row>
    <row r="140" s="2" customFormat="1">
      <c r="A140" s="37"/>
      <c r="B140" s="38"/>
      <c r="C140" s="39"/>
      <c r="D140" s="234" t="s">
        <v>166</v>
      </c>
      <c r="E140" s="39"/>
      <c r="F140" s="255" t="s">
        <v>174</v>
      </c>
      <c r="G140" s="39"/>
      <c r="H140" s="39"/>
      <c r="I140" s="256"/>
      <c r="J140" s="39"/>
      <c r="K140" s="39"/>
      <c r="L140" s="43"/>
      <c r="M140" s="257"/>
      <c r="N140" s="258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166</v>
      </c>
      <c r="AU140" s="16" t="s">
        <v>90</v>
      </c>
    </row>
    <row r="141" s="13" customFormat="1">
      <c r="A141" s="13"/>
      <c r="B141" s="232"/>
      <c r="C141" s="233"/>
      <c r="D141" s="234" t="s">
        <v>141</v>
      </c>
      <c r="E141" s="235" t="s">
        <v>1</v>
      </c>
      <c r="F141" s="236" t="s">
        <v>175</v>
      </c>
      <c r="G141" s="233"/>
      <c r="H141" s="237">
        <v>0.027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141</v>
      </c>
      <c r="AU141" s="243" t="s">
        <v>90</v>
      </c>
      <c r="AV141" s="13" t="s">
        <v>90</v>
      </c>
      <c r="AW141" s="13" t="s">
        <v>36</v>
      </c>
      <c r="AX141" s="13" t="s">
        <v>88</v>
      </c>
      <c r="AY141" s="243" t="s">
        <v>132</v>
      </c>
    </row>
    <row r="142" s="2" customFormat="1" ht="24.15" customHeight="1">
      <c r="A142" s="37"/>
      <c r="B142" s="38"/>
      <c r="C142" s="244" t="s">
        <v>150</v>
      </c>
      <c r="D142" s="244" t="s">
        <v>147</v>
      </c>
      <c r="E142" s="245" t="s">
        <v>176</v>
      </c>
      <c r="F142" s="246" t="s">
        <v>177</v>
      </c>
      <c r="G142" s="247" t="s">
        <v>164</v>
      </c>
      <c r="H142" s="248">
        <v>27</v>
      </c>
      <c r="I142" s="249"/>
      <c r="J142" s="250">
        <f>ROUND(I142*H142,2)</f>
        <v>0</v>
      </c>
      <c r="K142" s="251"/>
      <c r="L142" s="252"/>
      <c r="M142" s="253" t="s">
        <v>1</v>
      </c>
      <c r="N142" s="254" t="s">
        <v>45</v>
      </c>
      <c r="O142" s="90"/>
      <c r="P142" s="228">
        <f>O142*H142</f>
        <v>0</v>
      </c>
      <c r="Q142" s="228">
        <v>0.001</v>
      </c>
      <c r="R142" s="228">
        <f>Q142*H142</f>
        <v>0.027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150</v>
      </c>
      <c r="AT142" s="230" t="s">
        <v>147</v>
      </c>
      <c r="AU142" s="230" t="s">
        <v>90</v>
      </c>
      <c r="AY142" s="16" t="s">
        <v>132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88</v>
      </c>
      <c r="BK142" s="231">
        <f>ROUND(I142*H142,2)</f>
        <v>0</v>
      </c>
      <c r="BL142" s="16" t="s">
        <v>139</v>
      </c>
      <c r="BM142" s="230" t="s">
        <v>178</v>
      </c>
    </row>
    <row r="143" s="13" customFormat="1">
      <c r="A143" s="13"/>
      <c r="B143" s="232"/>
      <c r="C143" s="233"/>
      <c r="D143" s="234" t="s">
        <v>141</v>
      </c>
      <c r="E143" s="233"/>
      <c r="F143" s="236" t="s">
        <v>179</v>
      </c>
      <c r="G143" s="233"/>
      <c r="H143" s="237">
        <v>27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141</v>
      </c>
      <c r="AU143" s="243" t="s">
        <v>90</v>
      </c>
      <c r="AV143" s="13" t="s">
        <v>90</v>
      </c>
      <c r="AW143" s="13" t="s">
        <v>4</v>
      </c>
      <c r="AX143" s="13" t="s">
        <v>88</v>
      </c>
      <c r="AY143" s="243" t="s">
        <v>132</v>
      </c>
    </row>
    <row r="144" s="2" customFormat="1" ht="24.15" customHeight="1">
      <c r="A144" s="37"/>
      <c r="B144" s="38"/>
      <c r="C144" s="218" t="s">
        <v>180</v>
      </c>
      <c r="D144" s="218" t="s">
        <v>135</v>
      </c>
      <c r="E144" s="219" t="s">
        <v>181</v>
      </c>
      <c r="F144" s="220" t="s">
        <v>182</v>
      </c>
      <c r="G144" s="221" t="s">
        <v>138</v>
      </c>
      <c r="H144" s="222">
        <v>188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45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139</v>
      </c>
      <c r="AT144" s="230" t="s">
        <v>135</v>
      </c>
      <c r="AU144" s="230" t="s">
        <v>90</v>
      </c>
      <c r="AY144" s="16" t="s">
        <v>132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88</v>
      </c>
      <c r="BK144" s="231">
        <f>ROUND(I144*H144,2)</f>
        <v>0</v>
      </c>
      <c r="BL144" s="16" t="s">
        <v>139</v>
      </c>
      <c r="BM144" s="230" t="s">
        <v>183</v>
      </c>
    </row>
    <row r="145" s="2" customFormat="1" ht="24.15" customHeight="1">
      <c r="A145" s="37"/>
      <c r="B145" s="38"/>
      <c r="C145" s="218" t="s">
        <v>184</v>
      </c>
      <c r="D145" s="218" t="s">
        <v>135</v>
      </c>
      <c r="E145" s="219" t="s">
        <v>185</v>
      </c>
      <c r="F145" s="220" t="s">
        <v>186</v>
      </c>
      <c r="G145" s="221" t="s">
        <v>187</v>
      </c>
      <c r="H145" s="222">
        <v>78.959999999999994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45</v>
      </c>
      <c r="O145" s="90"/>
      <c r="P145" s="228">
        <f>O145*H145</f>
        <v>0</v>
      </c>
      <c r="Q145" s="228">
        <v>3.0000000000000001E-05</v>
      </c>
      <c r="R145" s="228">
        <f>Q145*H145</f>
        <v>0.0023687999999999999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139</v>
      </c>
      <c r="AT145" s="230" t="s">
        <v>135</v>
      </c>
      <c r="AU145" s="230" t="s">
        <v>90</v>
      </c>
      <c r="AY145" s="16" t="s">
        <v>132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88</v>
      </c>
      <c r="BK145" s="231">
        <f>ROUND(I145*H145,2)</f>
        <v>0</v>
      </c>
      <c r="BL145" s="16" t="s">
        <v>139</v>
      </c>
      <c r="BM145" s="230" t="s">
        <v>188</v>
      </c>
    </row>
    <row r="146" s="2" customFormat="1">
      <c r="A146" s="37"/>
      <c r="B146" s="38"/>
      <c r="C146" s="39"/>
      <c r="D146" s="234" t="s">
        <v>166</v>
      </c>
      <c r="E146" s="39"/>
      <c r="F146" s="255" t="s">
        <v>189</v>
      </c>
      <c r="G146" s="39"/>
      <c r="H146" s="39"/>
      <c r="I146" s="256"/>
      <c r="J146" s="39"/>
      <c r="K146" s="39"/>
      <c r="L146" s="43"/>
      <c r="M146" s="257"/>
      <c r="N146" s="258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166</v>
      </c>
      <c r="AU146" s="16" t="s">
        <v>90</v>
      </c>
    </row>
    <row r="147" s="13" customFormat="1">
      <c r="A147" s="13"/>
      <c r="B147" s="232"/>
      <c r="C147" s="233"/>
      <c r="D147" s="234" t="s">
        <v>141</v>
      </c>
      <c r="E147" s="235" t="s">
        <v>1</v>
      </c>
      <c r="F147" s="236" t="s">
        <v>190</v>
      </c>
      <c r="G147" s="233"/>
      <c r="H147" s="237">
        <v>78.959999999999994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141</v>
      </c>
      <c r="AU147" s="243" t="s">
        <v>90</v>
      </c>
      <c r="AV147" s="13" t="s">
        <v>90</v>
      </c>
      <c r="AW147" s="13" t="s">
        <v>36</v>
      </c>
      <c r="AX147" s="13" t="s">
        <v>88</v>
      </c>
      <c r="AY147" s="243" t="s">
        <v>132</v>
      </c>
    </row>
    <row r="148" s="2" customFormat="1" ht="24.15" customHeight="1">
      <c r="A148" s="37"/>
      <c r="B148" s="38"/>
      <c r="C148" s="244" t="s">
        <v>191</v>
      </c>
      <c r="D148" s="244" t="s">
        <v>147</v>
      </c>
      <c r="E148" s="245" t="s">
        <v>192</v>
      </c>
      <c r="F148" s="246" t="s">
        <v>193</v>
      </c>
      <c r="G148" s="247" t="s">
        <v>187</v>
      </c>
      <c r="H148" s="248">
        <v>90.804000000000002</v>
      </c>
      <c r="I148" s="249"/>
      <c r="J148" s="250">
        <f>ROUND(I148*H148,2)</f>
        <v>0</v>
      </c>
      <c r="K148" s="251"/>
      <c r="L148" s="252"/>
      <c r="M148" s="253" t="s">
        <v>1</v>
      </c>
      <c r="N148" s="254" t="s">
        <v>45</v>
      </c>
      <c r="O148" s="90"/>
      <c r="P148" s="228">
        <f>O148*H148</f>
        <v>0</v>
      </c>
      <c r="Q148" s="228">
        <v>0.00050000000000000001</v>
      </c>
      <c r="R148" s="228">
        <f>Q148*H148</f>
        <v>0.045402000000000005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150</v>
      </c>
      <c r="AT148" s="230" t="s">
        <v>147</v>
      </c>
      <c r="AU148" s="230" t="s">
        <v>90</v>
      </c>
      <c r="AY148" s="16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88</v>
      </c>
      <c r="BK148" s="231">
        <f>ROUND(I148*H148,2)</f>
        <v>0</v>
      </c>
      <c r="BL148" s="16" t="s">
        <v>139</v>
      </c>
      <c r="BM148" s="230" t="s">
        <v>194</v>
      </c>
    </row>
    <row r="149" s="13" customFormat="1">
      <c r="A149" s="13"/>
      <c r="B149" s="232"/>
      <c r="C149" s="233"/>
      <c r="D149" s="234" t="s">
        <v>141</v>
      </c>
      <c r="E149" s="233"/>
      <c r="F149" s="236" t="s">
        <v>195</v>
      </c>
      <c r="G149" s="233"/>
      <c r="H149" s="237">
        <v>90.804000000000002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141</v>
      </c>
      <c r="AU149" s="243" t="s">
        <v>90</v>
      </c>
      <c r="AV149" s="13" t="s">
        <v>90</v>
      </c>
      <c r="AW149" s="13" t="s">
        <v>4</v>
      </c>
      <c r="AX149" s="13" t="s">
        <v>88</v>
      </c>
      <c r="AY149" s="243" t="s">
        <v>132</v>
      </c>
    </row>
    <row r="150" s="2" customFormat="1" ht="24.15" customHeight="1">
      <c r="A150" s="37"/>
      <c r="B150" s="38"/>
      <c r="C150" s="218" t="s">
        <v>8</v>
      </c>
      <c r="D150" s="218" t="s">
        <v>135</v>
      </c>
      <c r="E150" s="219" t="s">
        <v>196</v>
      </c>
      <c r="F150" s="220" t="s">
        <v>197</v>
      </c>
      <c r="G150" s="221" t="s">
        <v>138</v>
      </c>
      <c r="H150" s="222">
        <v>188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45</v>
      </c>
      <c r="O150" s="90"/>
      <c r="P150" s="228">
        <f>O150*H150</f>
        <v>0</v>
      </c>
      <c r="Q150" s="228">
        <v>6.0000000000000002E-05</v>
      </c>
      <c r="R150" s="228">
        <f>Q150*H150</f>
        <v>0.01128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139</v>
      </c>
      <c r="AT150" s="230" t="s">
        <v>135</v>
      </c>
      <c r="AU150" s="230" t="s">
        <v>90</v>
      </c>
      <c r="AY150" s="16" t="s">
        <v>132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88</v>
      </c>
      <c r="BK150" s="231">
        <f>ROUND(I150*H150,2)</f>
        <v>0</v>
      </c>
      <c r="BL150" s="16" t="s">
        <v>139</v>
      </c>
      <c r="BM150" s="230" t="s">
        <v>198</v>
      </c>
    </row>
    <row r="151" s="2" customFormat="1" ht="24.15" customHeight="1">
      <c r="A151" s="37"/>
      <c r="B151" s="38"/>
      <c r="C151" s="244" t="s">
        <v>199</v>
      </c>
      <c r="D151" s="244" t="s">
        <v>147</v>
      </c>
      <c r="E151" s="245" t="s">
        <v>200</v>
      </c>
      <c r="F151" s="246" t="s">
        <v>201</v>
      </c>
      <c r="G151" s="247" t="s">
        <v>138</v>
      </c>
      <c r="H151" s="248">
        <v>564</v>
      </c>
      <c r="I151" s="249"/>
      <c r="J151" s="250">
        <f>ROUND(I151*H151,2)</f>
        <v>0</v>
      </c>
      <c r="K151" s="251"/>
      <c r="L151" s="252"/>
      <c r="M151" s="253" t="s">
        <v>1</v>
      </c>
      <c r="N151" s="254" t="s">
        <v>45</v>
      </c>
      <c r="O151" s="90"/>
      <c r="P151" s="228">
        <f>O151*H151</f>
        <v>0</v>
      </c>
      <c r="Q151" s="228">
        <v>0.0058999999999999999</v>
      </c>
      <c r="R151" s="228">
        <f>Q151*H151</f>
        <v>3.3275999999999999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150</v>
      </c>
      <c r="AT151" s="230" t="s">
        <v>147</v>
      </c>
      <c r="AU151" s="230" t="s">
        <v>90</v>
      </c>
      <c r="AY151" s="16" t="s">
        <v>132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88</v>
      </c>
      <c r="BK151" s="231">
        <f>ROUND(I151*H151,2)</f>
        <v>0</v>
      </c>
      <c r="BL151" s="16" t="s">
        <v>139</v>
      </c>
      <c r="BM151" s="230" t="s">
        <v>202</v>
      </c>
    </row>
    <row r="152" s="13" customFormat="1">
      <c r="A152" s="13"/>
      <c r="B152" s="232"/>
      <c r="C152" s="233"/>
      <c r="D152" s="234" t="s">
        <v>141</v>
      </c>
      <c r="E152" s="233"/>
      <c r="F152" s="236" t="s">
        <v>203</v>
      </c>
      <c r="G152" s="233"/>
      <c r="H152" s="237">
        <v>564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141</v>
      </c>
      <c r="AU152" s="243" t="s">
        <v>90</v>
      </c>
      <c r="AV152" s="13" t="s">
        <v>90</v>
      </c>
      <c r="AW152" s="13" t="s">
        <v>4</v>
      </c>
      <c r="AX152" s="13" t="s">
        <v>88</v>
      </c>
      <c r="AY152" s="243" t="s">
        <v>132</v>
      </c>
    </row>
    <row r="153" s="2" customFormat="1" ht="24.15" customHeight="1">
      <c r="A153" s="37"/>
      <c r="B153" s="38"/>
      <c r="C153" s="244" t="s">
        <v>204</v>
      </c>
      <c r="D153" s="244" t="s">
        <v>147</v>
      </c>
      <c r="E153" s="245" t="s">
        <v>205</v>
      </c>
      <c r="F153" s="246" t="s">
        <v>206</v>
      </c>
      <c r="G153" s="247" t="s">
        <v>138</v>
      </c>
      <c r="H153" s="248">
        <v>564</v>
      </c>
      <c r="I153" s="249"/>
      <c r="J153" s="250">
        <f>ROUND(I153*H153,2)</f>
        <v>0</v>
      </c>
      <c r="K153" s="251"/>
      <c r="L153" s="252"/>
      <c r="M153" s="253" t="s">
        <v>1</v>
      </c>
      <c r="N153" s="254" t="s">
        <v>45</v>
      </c>
      <c r="O153" s="90"/>
      <c r="P153" s="228">
        <f>O153*H153</f>
        <v>0</v>
      </c>
      <c r="Q153" s="228">
        <v>0.00020000000000000001</v>
      </c>
      <c r="R153" s="228">
        <f>Q153*H153</f>
        <v>0.11280000000000001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150</v>
      </c>
      <c r="AT153" s="230" t="s">
        <v>147</v>
      </c>
      <c r="AU153" s="230" t="s">
        <v>90</v>
      </c>
      <c r="AY153" s="16" t="s">
        <v>132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88</v>
      </c>
      <c r="BK153" s="231">
        <f>ROUND(I153*H153,2)</f>
        <v>0</v>
      </c>
      <c r="BL153" s="16" t="s">
        <v>139</v>
      </c>
      <c r="BM153" s="230" t="s">
        <v>207</v>
      </c>
    </row>
    <row r="154" s="2" customFormat="1">
      <c r="A154" s="37"/>
      <c r="B154" s="38"/>
      <c r="C154" s="39"/>
      <c r="D154" s="234" t="s">
        <v>166</v>
      </c>
      <c r="E154" s="39"/>
      <c r="F154" s="255" t="s">
        <v>208</v>
      </c>
      <c r="G154" s="39"/>
      <c r="H154" s="39"/>
      <c r="I154" s="256"/>
      <c r="J154" s="39"/>
      <c r="K154" s="39"/>
      <c r="L154" s="43"/>
      <c r="M154" s="257"/>
      <c r="N154" s="258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166</v>
      </c>
      <c r="AU154" s="16" t="s">
        <v>90</v>
      </c>
    </row>
    <row r="155" s="2" customFormat="1" ht="21.75" customHeight="1">
      <c r="A155" s="37"/>
      <c r="B155" s="38"/>
      <c r="C155" s="218" t="s">
        <v>209</v>
      </c>
      <c r="D155" s="218" t="s">
        <v>135</v>
      </c>
      <c r="E155" s="219" t="s">
        <v>210</v>
      </c>
      <c r="F155" s="220" t="s">
        <v>211</v>
      </c>
      <c r="G155" s="221" t="s">
        <v>138</v>
      </c>
      <c r="H155" s="222">
        <v>188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45</v>
      </c>
      <c r="O155" s="90"/>
      <c r="P155" s="228">
        <f>O155*H155</f>
        <v>0</v>
      </c>
      <c r="Q155" s="228">
        <v>2.0000000000000002E-05</v>
      </c>
      <c r="R155" s="228">
        <f>Q155*H155</f>
        <v>0.0037600000000000003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139</v>
      </c>
      <c r="AT155" s="230" t="s">
        <v>135</v>
      </c>
      <c r="AU155" s="230" t="s">
        <v>90</v>
      </c>
      <c r="AY155" s="16" t="s">
        <v>132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88</v>
      </c>
      <c r="BK155" s="231">
        <f>ROUND(I155*H155,2)</f>
        <v>0</v>
      </c>
      <c r="BL155" s="16" t="s">
        <v>139</v>
      </c>
      <c r="BM155" s="230" t="s">
        <v>212</v>
      </c>
    </row>
    <row r="156" s="2" customFormat="1">
      <c r="A156" s="37"/>
      <c r="B156" s="38"/>
      <c r="C156" s="39"/>
      <c r="D156" s="234" t="s">
        <v>166</v>
      </c>
      <c r="E156" s="39"/>
      <c r="F156" s="255" t="s">
        <v>213</v>
      </c>
      <c r="G156" s="39"/>
      <c r="H156" s="39"/>
      <c r="I156" s="256"/>
      <c r="J156" s="39"/>
      <c r="K156" s="39"/>
      <c r="L156" s="43"/>
      <c r="M156" s="257"/>
      <c r="N156" s="258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166</v>
      </c>
      <c r="AU156" s="16" t="s">
        <v>90</v>
      </c>
    </row>
    <row r="157" s="2" customFormat="1" ht="24.15" customHeight="1">
      <c r="A157" s="37"/>
      <c r="B157" s="38"/>
      <c r="C157" s="218" t="s">
        <v>214</v>
      </c>
      <c r="D157" s="218" t="s">
        <v>135</v>
      </c>
      <c r="E157" s="219" t="s">
        <v>215</v>
      </c>
      <c r="F157" s="220" t="s">
        <v>216</v>
      </c>
      <c r="G157" s="221" t="s">
        <v>187</v>
      </c>
      <c r="H157" s="222">
        <v>150.40000000000001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45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139</v>
      </c>
      <c r="AT157" s="230" t="s">
        <v>135</v>
      </c>
      <c r="AU157" s="230" t="s">
        <v>90</v>
      </c>
      <c r="AY157" s="16" t="s">
        <v>132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88</v>
      </c>
      <c r="BK157" s="231">
        <f>ROUND(I157*H157,2)</f>
        <v>0</v>
      </c>
      <c r="BL157" s="16" t="s">
        <v>139</v>
      </c>
      <c r="BM157" s="230" t="s">
        <v>217</v>
      </c>
    </row>
    <row r="158" s="2" customFormat="1">
      <c r="A158" s="37"/>
      <c r="B158" s="38"/>
      <c r="C158" s="39"/>
      <c r="D158" s="234" t="s">
        <v>166</v>
      </c>
      <c r="E158" s="39"/>
      <c r="F158" s="255" t="s">
        <v>218</v>
      </c>
      <c r="G158" s="39"/>
      <c r="H158" s="39"/>
      <c r="I158" s="256"/>
      <c r="J158" s="39"/>
      <c r="K158" s="39"/>
      <c r="L158" s="43"/>
      <c r="M158" s="257"/>
      <c r="N158" s="258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166</v>
      </c>
      <c r="AU158" s="16" t="s">
        <v>90</v>
      </c>
    </row>
    <row r="159" s="13" customFormat="1">
      <c r="A159" s="13"/>
      <c r="B159" s="232"/>
      <c r="C159" s="233"/>
      <c r="D159" s="234" t="s">
        <v>141</v>
      </c>
      <c r="E159" s="235" t="s">
        <v>1</v>
      </c>
      <c r="F159" s="236" t="s">
        <v>219</v>
      </c>
      <c r="G159" s="233"/>
      <c r="H159" s="237">
        <v>150.40000000000001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141</v>
      </c>
      <c r="AU159" s="243" t="s">
        <v>90</v>
      </c>
      <c r="AV159" s="13" t="s">
        <v>90</v>
      </c>
      <c r="AW159" s="13" t="s">
        <v>36</v>
      </c>
      <c r="AX159" s="13" t="s">
        <v>88</v>
      </c>
      <c r="AY159" s="243" t="s">
        <v>132</v>
      </c>
    </row>
    <row r="160" s="2" customFormat="1" ht="21.75" customHeight="1">
      <c r="A160" s="37"/>
      <c r="B160" s="38"/>
      <c r="C160" s="244" t="s">
        <v>220</v>
      </c>
      <c r="D160" s="244" t="s">
        <v>147</v>
      </c>
      <c r="E160" s="245" t="s">
        <v>221</v>
      </c>
      <c r="F160" s="246" t="s">
        <v>222</v>
      </c>
      <c r="G160" s="247" t="s">
        <v>223</v>
      </c>
      <c r="H160" s="248">
        <v>17.295999999999999</v>
      </c>
      <c r="I160" s="249"/>
      <c r="J160" s="250">
        <f>ROUND(I160*H160,2)</f>
        <v>0</v>
      </c>
      <c r="K160" s="251"/>
      <c r="L160" s="252"/>
      <c r="M160" s="253" t="s">
        <v>1</v>
      </c>
      <c r="N160" s="254" t="s">
        <v>45</v>
      </c>
      <c r="O160" s="90"/>
      <c r="P160" s="228">
        <f>O160*H160</f>
        <v>0</v>
      </c>
      <c r="Q160" s="228">
        <v>0.5</v>
      </c>
      <c r="R160" s="228">
        <f>Q160*H160</f>
        <v>8.6479999999999997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150</v>
      </c>
      <c r="AT160" s="230" t="s">
        <v>147</v>
      </c>
      <c r="AU160" s="230" t="s">
        <v>90</v>
      </c>
      <c r="AY160" s="16" t="s">
        <v>132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88</v>
      </c>
      <c r="BK160" s="231">
        <f>ROUND(I160*H160,2)</f>
        <v>0</v>
      </c>
      <c r="BL160" s="16" t="s">
        <v>139</v>
      </c>
      <c r="BM160" s="230" t="s">
        <v>224</v>
      </c>
    </row>
    <row r="161" s="13" customFormat="1">
      <c r="A161" s="13"/>
      <c r="B161" s="232"/>
      <c r="C161" s="233"/>
      <c r="D161" s="234" t="s">
        <v>141</v>
      </c>
      <c r="E161" s="233"/>
      <c r="F161" s="236" t="s">
        <v>225</v>
      </c>
      <c r="G161" s="233"/>
      <c r="H161" s="237">
        <v>17.295999999999999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141</v>
      </c>
      <c r="AU161" s="243" t="s">
        <v>90</v>
      </c>
      <c r="AV161" s="13" t="s">
        <v>90</v>
      </c>
      <c r="AW161" s="13" t="s">
        <v>4</v>
      </c>
      <c r="AX161" s="13" t="s">
        <v>88</v>
      </c>
      <c r="AY161" s="243" t="s">
        <v>132</v>
      </c>
    </row>
    <row r="162" s="2" customFormat="1" ht="24.15" customHeight="1">
      <c r="A162" s="37"/>
      <c r="B162" s="38"/>
      <c r="C162" s="218" t="s">
        <v>226</v>
      </c>
      <c r="D162" s="218" t="s">
        <v>135</v>
      </c>
      <c r="E162" s="219" t="s">
        <v>227</v>
      </c>
      <c r="F162" s="220" t="s">
        <v>228</v>
      </c>
      <c r="G162" s="221" t="s">
        <v>138</v>
      </c>
      <c r="H162" s="222">
        <v>188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45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139</v>
      </c>
      <c r="AT162" s="230" t="s">
        <v>135</v>
      </c>
      <c r="AU162" s="230" t="s">
        <v>90</v>
      </c>
      <c r="AY162" s="16" t="s">
        <v>132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88</v>
      </c>
      <c r="BK162" s="231">
        <f>ROUND(I162*H162,2)</f>
        <v>0</v>
      </c>
      <c r="BL162" s="16" t="s">
        <v>139</v>
      </c>
      <c r="BM162" s="230" t="s">
        <v>229</v>
      </c>
    </row>
    <row r="163" s="2" customFormat="1">
      <c r="A163" s="37"/>
      <c r="B163" s="38"/>
      <c r="C163" s="39"/>
      <c r="D163" s="234" t="s">
        <v>166</v>
      </c>
      <c r="E163" s="39"/>
      <c r="F163" s="255" t="s">
        <v>230</v>
      </c>
      <c r="G163" s="39"/>
      <c r="H163" s="39"/>
      <c r="I163" s="256"/>
      <c r="J163" s="39"/>
      <c r="K163" s="39"/>
      <c r="L163" s="43"/>
      <c r="M163" s="257"/>
      <c r="N163" s="258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166</v>
      </c>
      <c r="AU163" s="16" t="s">
        <v>90</v>
      </c>
    </row>
    <row r="164" s="2" customFormat="1" ht="16.5" customHeight="1">
      <c r="A164" s="37"/>
      <c r="B164" s="38"/>
      <c r="C164" s="218" t="s">
        <v>231</v>
      </c>
      <c r="D164" s="218" t="s">
        <v>135</v>
      </c>
      <c r="E164" s="219" t="s">
        <v>232</v>
      </c>
      <c r="F164" s="220" t="s">
        <v>233</v>
      </c>
      <c r="G164" s="221" t="s">
        <v>223</v>
      </c>
      <c r="H164" s="222">
        <v>11.279999999999999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45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139</v>
      </c>
      <c r="AT164" s="230" t="s">
        <v>135</v>
      </c>
      <c r="AU164" s="230" t="s">
        <v>90</v>
      </c>
      <c r="AY164" s="16" t="s">
        <v>132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88</v>
      </c>
      <c r="BK164" s="231">
        <f>ROUND(I164*H164,2)</f>
        <v>0</v>
      </c>
      <c r="BL164" s="16" t="s">
        <v>139</v>
      </c>
      <c r="BM164" s="230" t="s">
        <v>234</v>
      </c>
    </row>
    <row r="165" s="2" customFormat="1">
      <c r="A165" s="37"/>
      <c r="B165" s="38"/>
      <c r="C165" s="39"/>
      <c r="D165" s="234" t="s">
        <v>166</v>
      </c>
      <c r="E165" s="39"/>
      <c r="F165" s="255" t="s">
        <v>235</v>
      </c>
      <c r="G165" s="39"/>
      <c r="H165" s="39"/>
      <c r="I165" s="256"/>
      <c r="J165" s="39"/>
      <c r="K165" s="39"/>
      <c r="L165" s="43"/>
      <c r="M165" s="257"/>
      <c r="N165" s="258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166</v>
      </c>
      <c r="AU165" s="16" t="s">
        <v>90</v>
      </c>
    </row>
    <row r="166" s="13" customFormat="1">
      <c r="A166" s="13"/>
      <c r="B166" s="232"/>
      <c r="C166" s="233"/>
      <c r="D166" s="234" t="s">
        <v>141</v>
      </c>
      <c r="E166" s="235" t="s">
        <v>1</v>
      </c>
      <c r="F166" s="236" t="s">
        <v>236</v>
      </c>
      <c r="G166" s="233"/>
      <c r="H166" s="237">
        <v>11.279999999999999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141</v>
      </c>
      <c r="AU166" s="243" t="s">
        <v>90</v>
      </c>
      <c r="AV166" s="13" t="s">
        <v>90</v>
      </c>
      <c r="AW166" s="13" t="s">
        <v>36</v>
      </c>
      <c r="AX166" s="13" t="s">
        <v>88</v>
      </c>
      <c r="AY166" s="243" t="s">
        <v>132</v>
      </c>
    </row>
    <row r="167" s="2" customFormat="1" ht="21.75" customHeight="1">
      <c r="A167" s="37"/>
      <c r="B167" s="38"/>
      <c r="C167" s="218" t="s">
        <v>237</v>
      </c>
      <c r="D167" s="218" t="s">
        <v>135</v>
      </c>
      <c r="E167" s="219" t="s">
        <v>238</v>
      </c>
      <c r="F167" s="220" t="s">
        <v>239</v>
      </c>
      <c r="G167" s="221" t="s">
        <v>223</v>
      </c>
      <c r="H167" s="222">
        <v>11.279999999999999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45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139</v>
      </c>
      <c r="AT167" s="230" t="s">
        <v>135</v>
      </c>
      <c r="AU167" s="230" t="s">
        <v>90</v>
      </c>
      <c r="AY167" s="16" t="s">
        <v>132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88</v>
      </c>
      <c r="BK167" s="231">
        <f>ROUND(I167*H167,2)</f>
        <v>0</v>
      </c>
      <c r="BL167" s="16" t="s">
        <v>139</v>
      </c>
      <c r="BM167" s="230" t="s">
        <v>240</v>
      </c>
    </row>
    <row r="168" s="2" customFormat="1" ht="24.15" customHeight="1">
      <c r="A168" s="37"/>
      <c r="B168" s="38"/>
      <c r="C168" s="218" t="s">
        <v>7</v>
      </c>
      <c r="D168" s="218" t="s">
        <v>135</v>
      </c>
      <c r="E168" s="219" t="s">
        <v>241</v>
      </c>
      <c r="F168" s="220" t="s">
        <v>242</v>
      </c>
      <c r="G168" s="221" t="s">
        <v>223</v>
      </c>
      <c r="H168" s="222">
        <v>56.399999999999999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45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139</v>
      </c>
      <c r="AT168" s="230" t="s">
        <v>135</v>
      </c>
      <c r="AU168" s="230" t="s">
        <v>90</v>
      </c>
      <c r="AY168" s="16" t="s">
        <v>132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88</v>
      </c>
      <c r="BK168" s="231">
        <f>ROUND(I168*H168,2)</f>
        <v>0</v>
      </c>
      <c r="BL168" s="16" t="s">
        <v>139</v>
      </c>
      <c r="BM168" s="230" t="s">
        <v>243</v>
      </c>
    </row>
    <row r="169" s="2" customFormat="1">
      <c r="A169" s="37"/>
      <c r="B169" s="38"/>
      <c r="C169" s="39"/>
      <c r="D169" s="234" t="s">
        <v>166</v>
      </c>
      <c r="E169" s="39"/>
      <c r="F169" s="255" t="s">
        <v>244</v>
      </c>
      <c r="G169" s="39"/>
      <c r="H169" s="39"/>
      <c r="I169" s="256"/>
      <c r="J169" s="39"/>
      <c r="K169" s="39"/>
      <c r="L169" s="43"/>
      <c r="M169" s="257"/>
      <c r="N169" s="258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166</v>
      </c>
      <c r="AU169" s="16" t="s">
        <v>90</v>
      </c>
    </row>
    <row r="170" s="13" customFormat="1">
      <c r="A170" s="13"/>
      <c r="B170" s="232"/>
      <c r="C170" s="233"/>
      <c r="D170" s="234" t="s">
        <v>141</v>
      </c>
      <c r="E170" s="235" t="s">
        <v>1</v>
      </c>
      <c r="F170" s="236" t="s">
        <v>245</v>
      </c>
      <c r="G170" s="233"/>
      <c r="H170" s="237">
        <v>56.399999999999999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141</v>
      </c>
      <c r="AU170" s="243" t="s">
        <v>90</v>
      </c>
      <c r="AV170" s="13" t="s">
        <v>90</v>
      </c>
      <c r="AW170" s="13" t="s">
        <v>36</v>
      </c>
      <c r="AX170" s="13" t="s">
        <v>88</v>
      </c>
      <c r="AY170" s="243" t="s">
        <v>132</v>
      </c>
    </row>
    <row r="171" s="12" customFormat="1" ht="22.8" customHeight="1">
      <c r="A171" s="12"/>
      <c r="B171" s="202"/>
      <c r="C171" s="203"/>
      <c r="D171" s="204" t="s">
        <v>79</v>
      </c>
      <c r="E171" s="216" t="s">
        <v>246</v>
      </c>
      <c r="F171" s="216" t="s">
        <v>247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SUM(P172:P203)</f>
        <v>0</v>
      </c>
      <c r="Q171" s="210"/>
      <c r="R171" s="211">
        <f>SUM(R172:R203)</f>
        <v>7.9609000000000005</v>
      </c>
      <c r="S171" s="210"/>
      <c r="T171" s="212">
        <f>SUM(T172:T203)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88</v>
      </c>
      <c r="AT171" s="214" t="s">
        <v>79</v>
      </c>
      <c r="AU171" s="214" t="s">
        <v>88</v>
      </c>
      <c r="AY171" s="213" t="s">
        <v>132</v>
      </c>
      <c r="BK171" s="215">
        <f>SUM(BK172:BK203)</f>
        <v>0</v>
      </c>
    </row>
    <row r="172" s="2" customFormat="1" ht="33" customHeight="1">
      <c r="A172" s="37"/>
      <c r="B172" s="38"/>
      <c r="C172" s="218" t="s">
        <v>248</v>
      </c>
      <c r="D172" s="218" t="s">
        <v>135</v>
      </c>
      <c r="E172" s="219" t="s">
        <v>249</v>
      </c>
      <c r="F172" s="220" t="s">
        <v>250</v>
      </c>
      <c r="G172" s="221" t="s">
        <v>138</v>
      </c>
      <c r="H172" s="222">
        <v>565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45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139</v>
      </c>
      <c r="AT172" s="230" t="s">
        <v>135</v>
      </c>
      <c r="AU172" s="230" t="s">
        <v>90</v>
      </c>
      <c r="AY172" s="16" t="s">
        <v>132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88</v>
      </c>
      <c r="BK172" s="231">
        <f>ROUND(I172*H172,2)</f>
        <v>0</v>
      </c>
      <c r="BL172" s="16" t="s">
        <v>139</v>
      </c>
      <c r="BM172" s="230" t="s">
        <v>251</v>
      </c>
    </row>
    <row r="173" s="13" customFormat="1">
      <c r="A173" s="13"/>
      <c r="B173" s="232"/>
      <c r="C173" s="233"/>
      <c r="D173" s="234" t="s">
        <v>141</v>
      </c>
      <c r="E173" s="235" t="s">
        <v>1</v>
      </c>
      <c r="F173" s="236" t="s">
        <v>252</v>
      </c>
      <c r="G173" s="233"/>
      <c r="H173" s="237">
        <v>285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141</v>
      </c>
      <c r="AU173" s="243" t="s">
        <v>90</v>
      </c>
      <c r="AV173" s="13" t="s">
        <v>90</v>
      </c>
      <c r="AW173" s="13" t="s">
        <v>36</v>
      </c>
      <c r="AX173" s="13" t="s">
        <v>80</v>
      </c>
      <c r="AY173" s="243" t="s">
        <v>132</v>
      </c>
    </row>
    <row r="174" s="13" customFormat="1">
      <c r="A174" s="13"/>
      <c r="B174" s="232"/>
      <c r="C174" s="233"/>
      <c r="D174" s="234" t="s">
        <v>141</v>
      </c>
      <c r="E174" s="235" t="s">
        <v>1</v>
      </c>
      <c r="F174" s="236" t="s">
        <v>253</v>
      </c>
      <c r="G174" s="233"/>
      <c r="H174" s="237">
        <v>280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141</v>
      </c>
      <c r="AU174" s="243" t="s">
        <v>90</v>
      </c>
      <c r="AV174" s="13" t="s">
        <v>90</v>
      </c>
      <c r="AW174" s="13" t="s">
        <v>36</v>
      </c>
      <c r="AX174" s="13" t="s">
        <v>80</v>
      </c>
      <c r="AY174" s="243" t="s">
        <v>132</v>
      </c>
    </row>
    <row r="175" s="14" customFormat="1">
      <c r="A175" s="14"/>
      <c r="B175" s="259"/>
      <c r="C175" s="260"/>
      <c r="D175" s="234" t="s">
        <v>141</v>
      </c>
      <c r="E175" s="261" t="s">
        <v>1</v>
      </c>
      <c r="F175" s="262" t="s">
        <v>254</v>
      </c>
      <c r="G175" s="260"/>
      <c r="H175" s="263">
        <v>565</v>
      </c>
      <c r="I175" s="264"/>
      <c r="J175" s="260"/>
      <c r="K175" s="260"/>
      <c r="L175" s="265"/>
      <c r="M175" s="266"/>
      <c r="N175" s="267"/>
      <c r="O175" s="267"/>
      <c r="P175" s="267"/>
      <c r="Q175" s="267"/>
      <c r="R175" s="267"/>
      <c r="S175" s="267"/>
      <c r="T175" s="26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9" t="s">
        <v>141</v>
      </c>
      <c r="AU175" s="269" t="s">
        <v>90</v>
      </c>
      <c r="AV175" s="14" t="s">
        <v>139</v>
      </c>
      <c r="AW175" s="14" t="s">
        <v>36</v>
      </c>
      <c r="AX175" s="14" t="s">
        <v>88</v>
      </c>
      <c r="AY175" s="269" t="s">
        <v>132</v>
      </c>
    </row>
    <row r="176" s="2" customFormat="1" ht="33" customHeight="1">
      <c r="A176" s="37"/>
      <c r="B176" s="38"/>
      <c r="C176" s="218" t="s">
        <v>255</v>
      </c>
      <c r="D176" s="218" t="s">
        <v>135</v>
      </c>
      <c r="E176" s="219" t="s">
        <v>256</v>
      </c>
      <c r="F176" s="220" t="s">
        <v>257</v>
      </c>
      <c r="G176" s="221" t="s">
        <v>138</v>
      </c>
      <c r="H176" s="222">
        <v>565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45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139</v>
      </c>
      <c r="AT176" s="230" t="s">
        <v>135</v>
      </c>
      <c r="AU176" s="230" t="s">
        <v>90</v>
      </c>
      <c r="AY176" s="16" t="s">
        <v>132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88</v>
      </c>
      <c r="BK176" s="231">
        <f>ROUND(I176*H176,2)</f>
        <v>0</v>
      </c>
      <c r="BL176" s="16" t="s">
        <v>139</v>
      </c>
      <c r="BM176" s="230" t="s">
        <v>258</v>
      </c>
    </row>
    <row r="177" s="2" customFormat="1" ht="24.15" customHeight="1">
      <c r="A177" s="37"/>
      <c r="B177" s="38"/>
      <c r="C177" s="244" t="s">
        <v>259</v>
      </c>
      <c r="D177" s="244" t="s">
        <v>147</v>
      </c>
      <c r="E177" s="245" t="s">
        <v>260</v>
      </c>
      <c r="F177" s="246" t="s">
        <v>261</v>
      </c>
      <c r="G177" s="247" t="s">
        <v>138</v>
      </c>
      <c r="H177" s="248">
        <v>95</v>
      </c>
      <c r="I177" s="249"/>
      <c r="J177" s="250">
        <f>ROUND(I177*H177,2)</f>
        <v>0</v>
      </c>
      <c r="K177" s="251"/>
      <c r="L177" s="252"/>
      <c r="M177" s="253" t="s">
        <v>1</v>
      </c>
      <c r="N177" s="254" t="s">
        <v>45</v>
      </c>
      <c r="O177" s="90"/>
      <c r="P177" s="228">
        <f>O177*H177</f>
        <v>0</v>
      </c>
      <c r="Q177" s="228">
        <v>0.01</v>
      </c>
      <c r="R177" s="228">
        <f>Q177*H177</f>
        <v>0.95000000000000007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150</v>
      </c>
      <c r="AT177" s="230" t="s">
        <v>147</v>
      </c>
      <c r="AU177" s="230" t="s">
        <v>90</v>
      </c>
      <c r="AY177" s="16" t="s">
        <v>132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88</v>
      </c>
      <c r="BK177" s="231">
        <f>ROUND(I177*H177,2)</f>
        <v>0</v>
      </c>
      <c r="BL177" s="16" t="s">
        <v>139</v>
      </c>
      <c r="BM177" s="230" t="s">
        <v>262</v>
      </c>
    </row>
    <row r="178" s="2" customFormat="1" ht="24.15" customHeight="1">
      <c r="A178" s="37"/>
      <c r="B178" s="38"/>
      <c r="C178" s="244" t="s">
        <v>263</v>
      </c>
      <c r="D178" s="244" t="s">
        <v>147</v>
      </c>
      <c r="E178" s="245" t="s">
        <v>264</v>
      </c>
      <c r="F178" s="246" t="s">
        <v>265</v>
      </c>
      <c r="G178" s="247" t="s">
        <v>138</v>
      </c>
      <c r="H178" s="248">
        <v>95</v>
      </c>
      <c r="I178" s="249"/>
      <c r="J178" s="250">
        <f>ROUND(I178*H178,2)</f>
        <v>0</v>
      </c>
      <c r="K178" s="251"/>
      <c r="L178" s="252"/>
      <c r="M178" s="253" t="s">
        <v>1</v>
      </c>
      <c r="N178" s="254" t="s">
        <v>45</v>
      </c>
      <c r="O178" s="90"/>
      <c r="P178" s="228">
        <f>O178*H178</f>
        <v>0</v>
      </c>
      <c r="Q178" s="228">
        <v>0.01</v>
      </c>
      <c r="R178" s="228">
        <f>Q178*H178</f>
        <v>0.95000000000000007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150</v>
      </c>
      <c r="AT178" s="230" t="s">
        <v>147</v>
      </c>
      <c r="AU178" s="230" t="s">
        <v>90</v>
      </c>
      <c r="AY178" s="16" t="s">
        <v>132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88</v>
      </c>
      <c r="BK178" s="231">
        <f>ROUND(I178*H178,2)</f>
        <v>0</v>
      </c>
      <c r="BL178" s="16" t="s">
        <v>139</v>
      </c>
      <c r="BM178" s="230" t="s">
        <v>266</v>
      </c>
    </row>
    <row r="179" s="2" customFormat="1" ht="24.15" customHeight="1">
      <c r="A179" s="37"/>
      <c r="B179" s="38"/>
      <c r="C179" s="244" t="s">
        <v>267</v>
      </c>
      <c r="D179" s="244" t="s">
        <v>147</v>
      </c>
      <c r="E179" s="245" t="s">
        <v>268</v>
      </c>
      <c r="F179" s="246" t="s">
        <v>269</v>
      </c>
      <c r="G179" s="247" t="s">
        <v>138</v>
      </c>
      <c r="H179" s="248">
        <v>95</v>
      </c>
      <c r="I179" s="249"/>
      <c r="J179" s="250">
        <f>ROUND(I179*H179,2)</f>
        <v>0</v>
      </c>
      <c r="K179" s="251"/>
      <c r="L179" s="252"/>
      <c r="M179" s="253" t="s">
        <v>1</v>
      </c>
      <c r="N179" s="254" t="s">
        <v>45</v>
      </c>
      <c r="O179" s="90"/>
      <c r="P179" s="228">
        <f>O179*H179</f>
        <v>0</v>
      </c>
      <c r="Q179" s="228">
        <v>0.01</v>
      </c>
      <c r="R179" s="228">
        <f>Q179*H179</f>
        <v>0.95000000000000007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150</v>
      </c>
      <c r="AT179" s="230" t="s">
        <v>147</v>
      </c>
      <c r="AU179" s="230" t="s">
        <v>90</v>
      </c>
      <c r="AY179" s="16" t="s">
        <v>132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88</v>
      </c>
      <c r="BK179" s="231">
        <f>ROUND(I179*H179,2)</f>
        <v>0</v>
      </c>
      <c r="BL179" s="16" t="s">
        <v>139</v>
      </c>
      <c r="BM179" s="230" t="s">
        <v>270</v>
      </c>
    </row>
    <row r="180" s="2" customFormat="1" ht="24.15" customHeight="1">
      <c r="A180" s="37"/>
      <c r="B180" s="38"/>
      <c r="C180" s="244" t="s">
        <v>271</v>
      </c>
      <c r="D180" s="244" t="s">
        <v>147</v>
      </c>
      <c r="E180" s="245" t="s">
        <v>272</v>
      </c>
      <c r="F180" s="246" t="s">
        <v>273</v>
      </c>
      <c r="G180" s="247" t="s">
        <v>138</v>
      </c>
      <c r="H180" s="248">
        <v>100</v>
      </c>
      <c r="I180" s="249"/>
      <c r="J180" s="250">
        <f>ROUND(I180*H180,2)</f>
        <v>0</v>
      </c>
      <c r="K180" s="251"/>
      <c r="L180" s="252"/>
      <c r="M180" s="253" t="s">
        <v>1</v>
      </c>
      <c r="N180" s="254" t="s">
        <v>45</v>
      </c>
      <c r="O180" s="90"/>
      <c r="P180" s="228">
        <f>O180*H180</f>
        <v>0</v>
      </c>
      <c r="Q180" s="228">
        <v>0.01</v>
      </c>
      <c r="R180" s="228">
        <f>Q180*H180</f>
        <v>1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150</v>
      </c>
      <c r="AT180" s="230" t="s">
        <v>147</v>
      </c>
      <c r="AU180" s="230" t="s">
        <v>90</v>
      </c>
      <c r="AY180" s="16" t="s">
        <v>132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88</v>
      </c>
      <c r="BK180" s="231">
        <f>ROUND(I180*H180,2)</f>
        <v>0</v>
      </c>
      <c r="BL180" s="16" t="s">
        <v>139</v>
      </c>
      <c r="BM180" s="230" t="s">
        <v>274</v>
      </c>
    </row>
    <row r="181" s="2" customFormat="1" ht="24.15" customHeight="1">
      <c r="A181" s="37"/>
      <c r="B181" s="38"/>
      <c r="C181" s="244" t="s">
        <v>275</v>
      </c>
      <c r="D181" s="244" t="s">
        <v>147</v>
      </c>
      <c r="E181" s="245" t="s">
        <v>276</v>
      </c>
      <c r="F181" s="246" t="s">
        <v>277</v>
      </c>
      <c r="G181" s="247" t="s">
        <v>138</v>
      </c>
      <c r="H181" s="248">
        <v>90</v>
      </c>
      <c r="I181" s="249"/>
      <c r="J181" s="250">
        <f>ROUND(I181*H181,2)</f>
        <v>0</v>
      </c>
      <c r="K181" s="251"/>
      <c r="L181" s="252"/>
      <c r="M181" s="253" t="s">
        <v>1</v>
      </c>
      <c r="N181" s="254" t="s">
        <v>45</v>
      </c>
      <c r="O181" s="90"/>
      <c r="P181" s="228">
        <f>O181*H181</f>
        <v>0</v>
      </c>
      <c r="Q181" s="228">
        <v>0.01</v>
      </c>
      <c r="R181" s="228">
        <f>Q181*H181</f>
        <v>0.90000000000000002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150</v>
      </c>
      <c r="AT181" s="230" t="s">
        <v>147</v>
      </c>
      <c r="AU181" s="230" t="s">
        <v>90</v>
      </c>
      <c r="AY181" s="16" t="s">
        <v>132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88</v>
      </c>
      <c r="BK181" s="231">
        <f>ROUND(I181*H181,2)</f>
        <v>0</v>
      </c>
      <c r="BL181" s="16" t="s">
        <v>139</v>
      </c>
      <c r="BM181" s="230" t="s">
        <v>278</v>
      </c>
    </row>
    <row r="182" s="2" customFormat="1" ht="24.15" customHeight="1">
      <c r="A182" s="37"/>
      <c r="B182" s="38"/>
      <c r="C182" s="244" t="s">
        <v>279</v>
      </c>
      <c r="D182" s="244" t="s">
        <v>147</v>
      </c>
      <c r="E182" s="245" t="s">
        <v>280</v>
      </c>
      <c r="F182" s="246" t="s">
        <v>281</v>
      </c>
      <c r="G182" s="247" t="s">
        <v>138</v>
      </c>
      <c r="H182" s="248">
        <v>90</v>
      </c>
      <c r="I182" s="249"/>
      <c r="J182" s="250">
        <f>ROUND(I182*H182,2)</f>
        <v>0</v>
      </c>
      <c r="K182" s="251"/>
      <c r="L182" s="252"/>
      <c r="M182" s="253" t="s">
        <v>1</v>
      </c>
      <c r="N182" s="254" t="s">
        <v>45</v>
      </c>
      <c r="O182" s="90"/>
      <c r="P182" s="228">
        <f>O182*H182</f>
        <v>0</v>
      </c>
      <c r="Q182" s="228">
        <v>0.01</v>
      </c>
      <c r="R182" s="228">
        <f>Q182*H182</f>
        <v>0.90000000000000002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150</v>
      </c>
      <c r="AT182" s="230" t="s">
        <v>147</v>
      </c>
      <c r="AU182" s="230" t="s">
        <v>90</v>
      </c>
      <c r="AY182" s="16" t="s">
        <v>132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88</v>
      </c>
      <c r="BK182" s="231">
        <f>ROUND(I182*H182,2)</f>
        <v>0</v>
      </c>
      <c r="BL182" s="16" t="s">
        <v>139</v>
      </c>
      <c r="BM182" s="230" t="s">
        <v>282</v>
      </c>
    </row>
    <row r="183" s="2" customFormat="1" ht="16.5" customHeight="1">
      <c r="A183" s="37"/>
      <c r="B183" s="38"/>
      <c r="C183" s="218" t="s">
        <v>283</v>
      </c>
      <c r="D183" s="218" t="s">
        <v>135</v>
      </c>
      <c r="E183" s="219" t="s">
        <v>284</v>
      </c>
      <c r="F183" s="220" t="s">
        <v>285</v>
      </c>
      <c r="G183" s="221" t="s">
        <v>138</v>
      </c>
      <c r="H183" s="222">
        <v>565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45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139</v>
      </c>
      <c r="AT183" s="230" t="s">
        <v>135</v>
      </c>
      <c r="AU183" s="230" t="s">
        <v>90</v>
      </c>
      <c r="AY183" s="16" t="s">
        <v>132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88</v>
      </c>
      <c r="BK183" s="231">
        <f>ROUND(I183*H183,2)</f>
        <v>0</v>
      </c>
      <c r="BL183" s="16" t="s">
        <v>139</v>
      </c>
      <c r="BM183" s="230" t="s">
        <v>286</v>
      </c>
    </row>
    <row r="184" s="2" customFormat="1" ht="16.5" customHeight="1">
      <c r="A184" s="37"/>
      <c r="B184" s="38"/>
      <c r="C184" s="244" t="s">
        <v>287</v>
      </c>
      <c r="D184" s="244" t="s">
        <v>147</v>
      </c>
      <c r="E184" s="245" t="s">
        <v>288</v>
      </c>
      <c r="F184" s="246" t="s">
        <v>163</v>
      </c>
      <c r="G184" s="247" t="s">
        <v>164</v>
      </c>
      <c r="H184" s="248">
        <v>11.300000000000001</v>
      </c>
      <c r="I184" s="249"/>
      <c r="J184" s="250">
        <f>ROUND(I184*H184,2)</f>
        <v>0</v>
      </c>
      <c r="K184" s="251"/>
      <c r="L184" s="252"/>
      <c r="M184" s="253" t="s">
        <v>1</v>
      </c>
      <c r="N184" s="254" t="s">
        <v>45</v>
      </c>
      <c r="O184" s="90"/>
      <c r="P184" s="228">
        <f>O184*H184</f>
        <v>0</v>
      </c>
      <c r="Q184" s="228">
        <v>0.001</v>
      </c>
      <c r="R184" s="228">
        <f>Q184*H184</f>
        <v>0.011300000000000001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150</v>
      </c>
      <c r="AT184" s="230" t="s">
        <v>147</v>
      </c>
      <c r="AU184" s="230" t="s">
        <v>90</v>
      </c>
      <c r="AY184" s="16" t="s">
        <v>132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88</v>
      </c>
      <c r="BK184" s="231">
        <f>ROUND(I184*H184,2)</f>
        <v>0</v>
      </c>
      <c r="BL184" s="16" t="s">
        <v>139</v>
      </c>
      <c r="BM184" s="230" t="s">
        <v>289</v>
      </c>
    </row>
    <row r="185" s="2" customFormat="1">
      <c r="A185" s="37"/>
      <c r="B185" s="38"/>
      <c r="C185" s="39"/>
      <c r="D185" s="234" t="s">
        <v>166</v>
      </c>
      <c r="E185" s="39"/>
      <c r="F185" s="255" t="s">
        <v>290</v>
      </c>
      <c r="G185" s="39"/>
      <c r="H185" s="39"/>
      <c r="I185" s="256"/>
      <c r="J185" s="39"/>
      <c r="K185" s="39"/>
      <c r="L185" s="43"/>
      <c r="M185" s="257"/>
      <c r="N185" s="258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166</v>
      </c>
      <c r="AU185" s="16" t="s">
        <v>90</v>
      </c>
    </row>
    <row r="186" s="13" customFormat="1">
      <c r="A186" s="13"/>
      <c r="B186" s="232"/>
      <c r="C186" s="233"/>
      <c r="D186" s="234" t="s">
        <v>141</v>
      </c>
      <c r="E186" s="233"/>
      <c r="F186" s="236" t="s">
        <v>291</v>
      </c>
      <c r="G186" s="233"/>
      <c r="H186" s="237">
        <v>11.300000000000001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141</v>
      </c>
      <c r="AU186" s="243" t="s">
        <v>90</v>
      </c>
      <c r="AV186" s="13" t="s">
        <v>90</v>
      </c>
      <c r="AW186" s="13" t="s">
        <v>4</v>
      </c>
      <c r="AX186" s="13" t="s">
        <v>88</v>
      </c>
      <c r="AY186" s="243" t="s">
        <v>132</v>
      </c>
    </row>
    <row r="187" s="2" customFormat="1" ht="24.15" customHeight="1">
      <c r="A187" s="37"/>
      <c r="B187" s="38"/>
      <c r="C187" s="218" t="s">
        <v>292</v>
      </c>
      <c r="D187" s="218" t="s">
        <v>135</v>
      </c>
      <c r="E187" s="219" t="s">
        <v>293</v>
      </c>
      <c r="F187" s="220" t="s">
        <v>294</v>
      </c>
      <c r="G187" s="221" t="s">
        <v>172</v>
      </c>
      <c r="H187" s="222">
        <v>0.017000000000000001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45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139</v>
      </c>
      <c r="AT187" s="230" t="s">
        <v>135</v>
      </c>
      <c r="AU187" s="230" t="s">
        <v>90</v>
      </c>
      <c r="AY187" s="16" t="s">
        <v>132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88</v>
      </c>
      <c r="BK187" s="231">
        <f>ROUND(I187*H187,2)</f>
        <v>0</v>
      </c>
      <c r="BL187" s="16" t="s">
        <v>139</v>
      </c>
      <c r="BM187" s="230" t="s">
        <v>295</v>
      </c>
    </row>
    <row r="188" s="2" customFormat="1">
      <c r="A188" s="37"/>
      <c r="B188" s="38"/>
      <c r="C188" s="39"/>
      <c r="D188" s="234" t="s">
        <v>166</v>
      </c>
      <c r="E188" s="39"/>
      <c r="F188" s="255" t="s">
        <v>296</v>
      </c>
      <c r="G188" s="39"/>
      <c r="H188" s="39"/>
      <c r="I188" s="256"/>
      <c r="J188" s="39"/>
      <c r="K188" s="39"/>
      <c r="L188" s="43"/>
      <c r="M188" s="257"/>
      <c r="N188" s="258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166</v>
      </c>
      <c r="AU188" s="16" t="s">
        <v>90</v>
      </c>
    </row>
    <row r="189" s="13" customFormat="1">
      <c r="A189" s="13"/>
      <c r="B189" s="232"/>
      <c r="C189" s="233"/>
      <c r="D189" s="234" t="s">
        <v>141</v>
      </c>
      <c r="E189" s="235" t="s">
        <v>1</v>
      </c>
      <c r="F189" s="236" t="s">
        <v>297</v>
      </c>
      <c r="G189" s="233"/>
      <c r="H189" s="237">
        <v>0.017000000000000001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141</v>
      </c>
      <c r="AU189" s="243" t="s">
        <v>90</v>
      </c>
      <c r="AV189" s="13" t="s">
        <v>90</v>
      </c>
      <c r="AW189" s="13" t="s">
        <v>36</v>
      </c>
      <c r="AX189" s="13" t="s">
        <v>88</v>
      </c>
      <c r="AY189" s="243" t="s">
        <v>132</v>
      </c>
    </row>
    <row r="190" s="2" customFormat="1" ht="24.15" customHeight="1">
      <c r="A190" s="37"/>
      <c r="B190" s="38"/>
      <c r="C190" s="244" t="s">
        <v>298</v>
      </c>
      <c r="D190" s="244" t="s">
        <v>147</v>
      </c>
      <c r="E190" s="245" t="s">
        <v>299</v>
      </c>
      <c r="F190" s="246" t="s">
        <v>177</v>
      </c>
      <c r="G190" s="247" t="s">
        <v>164</v>
      </c>
      <c r="H190" s="248">
        <v>17</v>
      </c>
      <c r="I190" s="249"/>
      <c r="J190" s="250">
        <f>ROUND(I190*H190,2)</f>
        <v>0</v>
      </c>
      <c r="K190" s="251"/>
      <c r="L190" s="252"/>
      <c r="M190" s="253" t="s">
        <v>1</v>
      </c>
      <c r="N190" s="254" t="s">
        <v>45</v>
      </c>
      <c r="O190" s="90"/>
      <c r="P190" s="228">
        <f>O190*H190</f>
        <v>0</v>
      </c>
      <c r="Q190" s="228">
        <v>0.001</v>
      </c>
      <c r="R190" s="228">
        <f>Q190*H190</f>
        <v>0.017000000000000001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150</v>
      </c>
      <c r="AT190" s="230" t="s">
        <v>147</v>
      </c>
      <c r="AU190" s="230" t="s">
        <v>90</v>
      </c>
      <c r="AY190" s="16" t="s">
        <v>132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88</v>
      </c>
      <c r="BK190" s="231">
        <f>ROUND(I190*H190,2)</f>
        <v>0</v>
      </c>
      <c r="BL190" s="16" t="s">
        <v>139</v>
      </c>
      <c r="BM190" s="230" t="s">
        <v>300</v>
      </c>
    </row>
    <row r="191" s="13" customFormat="1">
      <c r="A191" s="13"/>
      <c r="B191" s="232"/>
      <c r="C191" s="233"/>
      <c r="D191" s="234" t="s">
        <v>141</v>
      </c>
      <c r="E191" s="233"/>
      <c r="F191" s="236" t="s">
        <v>301</v>
      </c>
      <c r="G191" s="233"/>
      <c r="H191" s="237">
        <v>17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141</v>
      </c>
      <c r="AU191" s="243" t="s">
        <v>90</v>
      </c>
      <c r="AV191" s="13" t="s">
        <v>90</v>
      </c>
      <c r="AW191" s="13" t="s">
        <v>4</v>
      </c>
      <c r="AX191" s="13" t="s">
        <v>88</v>
      </c>
      <c r="AY191" s="243" t="s">
        <v>132</v>
      </c>
    </row>
    <row r="192" s="2" customFormat="1" ht="16.5" customHeight="1">
      <c r="A192" s="37"/>
      <c r="B192" s="38"/>
      <c r="C192" s="218" t="s">
        <v>302</v>
      </c>
      <c r="D192" s="218" t="s">
        <v>135</v>
      </c>
      <c r="E192" s="219" t="s">
        <v>303</v>
      </c>
      <c r="F192" s="220" t="s">
        <v>304</v>
      </c>
      <c r="G192" s="221" t="s">
        <v>223</v>
      </c>
      <c r="H192" s="222">
        <v>11.300000000000001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45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139</v>
      </c>
      <c r="AT192" s="230" t="s">
        <v>135</v>
      </c>
      <c r="AU192" s="230" t="s">
        <v>90</v>
      </c>
      <c r="AY192" s="16" t="s">
        <v>132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88</v>
      </c>
      <c r="BK192" s="231">
        <f>ROUND(I192*H192,2)</f>
        <v>0</v>
      </c>
      <c r="BL192" s="16" t="s">
        <v>139</v>
      </c>
      <c r="BM192" s="230" t="s">
        <v>305</v>
      </c>
    </row>
    <row r="193" s="2" customFormat="1">
      <c r="A193" s="37"/>
      <c r="B193" s="38"/>
      <c r="C193" s="39"/>
      <c r="D193" s="234" t="s">
        <v>166</v>
      </c>
      <c r="E193" s="39"/>
      <c r="F193" s="255" t="s">
        <v>306</v>
      </c>
      <c r="G193" s="39"/>
      <c r="H193" s="39"/>
      <c r="I193" s="256"/>
      <c r="J193" s="39"/>
      <c r="K193" s="39"/>
      <c r="L193" s="43"/>
      <c r="M193" s="257"/>
      <c r="N193" s="258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166</v>
      </c>
      <c r="AU193" s="16" t="s">
        <v>90</v>
      </c>
    </row>
    <row r="194" s="13" customFormat="1">
      <c r="A194" s="13"/>
      <c r="B194" s="232"/>
      <c r="C194" s="233"/>
      <c r="D194" s="234" t="s">
        <v>141</v>
      </c>
      <c r="E194" s="235" t="s">
        <v>1</v>
      </c>
      <c r="F194" s="236" t="s">
        <v>307</v>
      </c>
      <c r="G194" s="233"/>
      <c r="H194" s="237">
        <v>11.300000000000001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141</v>
      </c>
      <c r="AU194" s="243" t="s">
        <v>90</v>
      </c>
      <c r="AV194" s="13" t="s">
        <v>90</v>
      </c>
      <c r="AW194" s="13" t="s">
        <v>36</v>
      </c>
      <c r="AX194" s="13" t="s">
        <v>88</v>
      </c>
      <c r="AY194" s="243" t="s">
        <v>132</v>
      </c>
    </row>
    <row r="195" s="2" customFormat="1" ht="21.75" customHeight="1">
      <c r="A195" s="37"/>
      <c r="B195" s="38"/>
      <c r="C195" s="218" t="s">
        <v>308</v>
      </c>
      <c r="D195" s="218" t="s">
        <v>135</v>
      </c>
      <c r="E195" s="219" t="s">
        <v>309</v>
      </c>
      <c r="F195" s="220" t="s">
        <v>310</v>
      </c>
      <c r="G195" s="221" t="s">
        <v>223</v>
      </c>
      <c r="H195" s="222">
        <v>11.300000000000001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45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139</v>
      </c>
      <c r="AT195" s="230" t="s">
        <v>135</v>
      </c>
      <c r="AU195" s="230" t="s">
        <v>90</v>
      </c>
      <c r="AY195" s="16" t="s">
        <v>132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88</v>
      </c>
      <c r="BK195" s="231">
        <f>ROUND(I195*H195,2)</f>
        <v>0</v>
      </c>
      <c r="BL195" s="16" t="s">
        <v>139</v>
      </c>
      <c r="BM195" s="230" t="s">
        <v>311</v>
      </c>
    </row>
    <row r="196" s="2" customFormat="1" ht="24.15" customHeight="1">
      <c r="A196" s="37"/>
      <c r="B196" s="38"/>
      <c r="C196" s="218" t="s">
        <v>312</v>
      </c>
      <c r="D196" s="218" t="s">
        <v>135</v>
      </c>
      <c r="E196" s="219" t="s">
        <v>313</v>
      </c>
      <c r="F196" s="220" t="s">
        <v>242</v>
      </c>
      <c r="G196" s="221" t="s">
        <v>223</v>
      </c>
      <c r="H196" s="222">
        <v>56.5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45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139</v>
      </c>
      <c r="AT196" s="230" t="s">
        <v>135</v>
      </c>
      <c r="AU196" s="230" t="s">
        <v>90</v>
      </c>
      <c r="AY196" s="16" t="s">
        <v>132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88</v>
      </c>
      <c r="BK196" s="231">
        <f>ROUND(I196*H196,2)</f>
        <v>0</v>
      </c>
      <c r="BL196" s="16" t="s">
        <v>139</v>
      </c>
      <c r="BM196" s="230" t="s">
        <v>314</v>
      </c>
    </row>
    <row r="197" s="2" customFormat="1">
      <c r="A197" s="37"/>
      <c r="B197" s="38"/>
      <c r="C197" s="39"/>
      <c r="D197" s="234" t="s">
        <v>166</v>
      </c>
      <c r="E197" s="39"/>
      <c r="F197" s="255" t="s">
        <v>244</v>
      </c>
      <c r="G197" s="39"/>
      <c r="H197" s="39"/>
      <c r="I197" s="256"/>
      <c r="J197" s="39"/>
      <c r="K197" s="39"/>
      <c r="L197" s="43"/>
      <c r="M197" s="257"/>
      <c r="N197" s="258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166</v>
      </c>
      <c r="AU197" s="16" t="s">
        <v>90</v>
      </c>
    </row>
    <row r="198" s="13" customFormat="1">
      <c r="A198" s="13"/>
      <c r="B198" s="232"/>
      <c r="C198" s="233"/>
      <c r="D198" s="234" t="s">
        <v>141</v>
      </c>
      <c r="E198" s="235" t="s">
        <v>1</v>
      </c>
      <c r="F198" s="236" t="s">
        <v>315</v>
      </c>
      <c r="G198" s="233"/>
      <c r="H198" s="237">
        <v>56.5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141</v>
      </c>
      <c r="AU198" s="243" t="s">
        <v>90</v>
      </c>
      <c r="AV198" s="13" t="s">
        <v>90</v>
      </c>
      <c r="AW198" s="13" t="s">
        <v>36</v>
      </c>
      <c r="AX198" s="13" t="s">
        <v>88</v>
      </c>
      <c r="AY198" s="243" t="s">
        <v>132</v>
      </c>
    </row>
    <row r="199" s="2" customFormat="1" ht="24.15" customHeight="1">
      <c r="A199" s="37"/>
      <c r="B199" s="38"/>
      <c r="C199" s="218" t="s">
        <v>316</v>
      </c>
      <c r="D199" s="218" t="s">
        <v>135</v>
      </c>
      <c r="E199" s="219" t="s">
        <v>317</v>
      </c>
      <c r="F199" s="220" t="s">
        <v>318</v>
      </c>
      <c r="G199" s="221" t="s">
        <v>319</v>
      </c>
      <c r="H199" s="222">
        <v>2260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45</v>
      </c>
      <c r="O199" s="90"/>
      <c r="P199" s="228">
        <f>O199*H199</f>
        <v>0</v>
      </c>
      <c r="Q199" s="228">
        <v>0.0010100000000000001</v>
      </c>
      <c r="R199" s="228">
        <f>Q199*H199</f>
        <v>2.2826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139</v>
      </c>
      <c r="AT199" s="230" t="s">
        <v>135</v>
      </c>
      <c r="AU199" s="230" t="s">
        <v>90</v>
      </c>
      <c r="AY199" s="16" t="s">
        <v>132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88</v>
      </c>
      <c r="BK199" s="231">
        <f>ROUND(I199*H199,2)</f>
        <v>0</v>
      </c>
      <c r="BL199" s="16" t="s">
        <v>139</v>
      </c>
      <c r="BM199" s="230" t="s">
        <v>320</v>
      </c>
    </row>
    <row r="200" s="2" customFormat="1">
      <c r="A200" s="37"/>
      <c r="B200" s="38"/>
      <c r="C200" s="39"/>
      <c r="D200" s="234" t="s">
        <v>166</v>
      </c>
      <c r="E200" s="39"/>
      <c r="F200" s="255" t="s">
        <v>321</v>
      </c>
      <c r="G200" s="39"/>
      <c r="H200" s="39"/>
      <c r="I200" s="256"/>
      <c r="J200" s="39"/>
      <c r="K200" s="39"/>
      <c r="L200" s="43"/>
      <c r="M200" s="257"/>
      <c r="N200" s="258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166</v>
      </c>
      <c r="AU200" s="16" t="s">
        <v>90</v>
      </c>
    </row>
    <row r="201" s="13" customFormat="1">
      <c r="A201" s="13"/>
      <c r="B201" s="232"/>
      <c r="C201" s="233"/>
      <c r="D201" s="234" t="s">
        <v>141</v>
      </c>
      <c r="E201" s="235" t="s">
        <v>1</v>
      </c>
      <c r="F201" s="236" t="s">
        <v>322</v>
      </c>
      <c r="G201" s="233"/>
      <c r="H201" s="237">
        <v>2260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141</v>
      </c>
      <c r="AU201" s="243" t="s">
        <v>90</v>
      </c>
      <c r="AV201" s="13" t="s">
        <v>90</v>
      </c>
      <c r="AW201" s="13" t="s">
        <v>36</v>
      </c>
      <c r="AX201" s="13" t="s">
        <v>88</v>
      </c>
      <c r="AY201" s="243" t="s">
        <v>132</v>
      </c>
    </row>
    <row r="202" s="2" customFormat="1" ht="24.15" customHeight="1">
      <c r="A202" s="37"/>
      <c r="B202" s="38"/>
      <c r="C202" s="218" t="s">
        <v>323</v>
      </c>
      <c r="D202" s="218" t="s">
        <v>135</v>
      </c>
      <c r="E202" s="219" t="s">
        <v>324</v>
      </c>
      <c r="F202" s="220" t="s">
        <v>325</v>
      </c>
      <c r="G202" s="221" t="s">
        <v>138</v>
      </c>
      <c r="H202" s="222">
        <v>565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45</v>
      </c>
      <c r="O202" s="90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139</v>
      </c>
      <c r="AT202" s="230" t="s">
        <v>135</v>
      </c>
      <c r="AU202" s="230" t="s">
        <v>90</v>
      </c>
      <c r="AY202" s="16" t="s">
        <v>132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88</v>
      </c>
      <c r="BK202" s="231">
        <f>ROUND(I202*H202,2)</f>
        <v>0</v>
      </c>
      <c r="BL202" s="16" t="s">
        <v>139</v>
      </c>
      <c r="BM202" s="230" t="s">
        <v>326</v>
      </c>
    </row>
    <row r="203" s="2" customFormat="1">
      <c r="A203" s="37"/>
      <c r="B203" s="38"/>
      <c r="C203" s="39"/>
      <c r="D203" s="234" t="s">
        <v>166</v>
      </c>
      <c r="E203" s="39"/>
      <c r="F203" s="255" t="s">
        <v>327</v>
      </c>
      <c r="G203" s="39"/>
      <c r="H203" s="39"/>
      <c r="I203" s="256"/>
      <c r="J203" s="39"/>
      <c r="K203" s="39"/>
      <c r="L203" s="43"/>
      <c r="M203" s="257"/>
      <c r="N203" s="258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166</v>
      </c>
      <c r="AU203" s="16" t="s">
        <v>90</v>
      </c>
    </row>
    <row r="204" s="12" customFormat="1" ht="22.8" customHeight="1">
      <c r="A204" s="12"/>
      <c r="B204" s="202"/>
      <c r="C204" s="203"/>
      <c r="D204" s="204" t="s">
        <v>79</v>
      </c>
      <c r="E204" s="216" t="s">
        <v>328</v>
      </c>
      <c r="F204" s="216" t="s">
        <v>329</v>
      </c>
      <c r="G204" s="203"/>
      <c r="H204" s="203"/>
      <c r="I204" s="206"/>
      <c r="J204" s="217">
        <f>BK204</f>
        <v>0</v>
      </c>
      <c r="K204" s="203"/>
      <c r="L204" s="208"/>
      <c r="M204" s="209"/>
      <c r="N204" s="210"/>
      <c r="O204" s="210"/>
      <c r="P204" s="211">
        <f>SUM(P205:P233)</f>
        <v>0</v>
      </c>
      <c r="Q204" s="210"/>
      <c r="R204" s="211">
        <f>SUM(R205:R233)</f>
        <v>0</v>
      </c>
      <c r="S204" s="210"/>
      <c r="T204" s="212">
        <f>SUM(T205:T233)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3" t="s">
        <v>88</v>
      </c>
      <c r="AT204" s="214" t="s">
        <v>79</v>
      </c>
      <c r="AU204" s="214" t="s">
        <v>88</v>
      </c>
      <c r="AY204" s="213" t="s">
        <v>132</v>
      </c>
      <c r="BK204" s="215">
        <f>SUM(BK205:BK233)</f>
        <v>0</v>
      </c>
    </row>
    <row r="205" s="2" customFormat="1" ht="21.75" customHeight="1">
      <c r="A205" s="37"/>
      <c r="B205" s="38"/>
      <c r="C205" s="218" t="s">
        <v>330</v>
      </c>
      <c r="D205" s="218" t="s">
        <v>135</v>
      </c>
      <c r="E205" s="219" t="s">
        <v>331</v>
      </c>
      <c r="F205" s="220" t="s">
        <v>332</v>
      </c>
      <c r="G205" s="221" t="s">
        <v>138</v>
      </c>
      <c r="H205" s="222">
        <v>760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45</v>
      </c>
      <c r="O205" s="90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139</v>
      </c>
      <c r="AT205" s="230" t="s">
        <v>135</v>
      </c>
      <c r="AU205" s="230" t="s">
        <v>90</v>
      </c>
      <c r="AY205" s="16" t="s">
        <v>132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88</v>
      </c>
      <c r="BK205" s="231">
        <f>ROUND(I205*H205,2)</f>
        <v>0</v>
      </c>
      <c r="BL205" s="16" t="s">
        <v>139</v>
      </c>
      <c r="BM205" s="230" t="s">
        <v>333</v>
      </c>
    </row>
    <row r="206" s="2" customFormat="1">
      <c r="A206" s="37"/>
      <c r="B206" s="38"/>
      <c r="C206" s="39"/>
      <c r="D206" s="234" t="s">
        <v>166</v>
      </c>
      <c r="E206" s="39"/>
      <c r="F206" s="255" t="s">
        <v>334</v>
      </c>
      <c r="G206" s="39"/>
      <c r="H206" s="39"/>
      <c r="I206" s="256"/>
      <c r="J206" s="39"/>
      <c r="K206" s="39"/>
      <c r="L206" s="43"/>
      <c r="M206" s="257"/>
      <c r="N206" s="258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166</v>
      </c>
      <c r="AU206" s="16" t="s">
        <v>90</v>
      </c>
    </row>
    <row r="207" s="13" customFormat="1">
      <c r="A207" s="13"/>
      <c r="B207" s="232"/>
      <c r="C207" s="233"/>
      <c r="D207" s="234" t="s">
        <v>141</v>
      </c>
      <c r="E207" s="235" t="s">
        <v>1</v>
      </c>
      <c r="F207" s="236" t="s">
        <v>335</v>
      </c>
      <c r="G207" s="233"/>
      <c r="H207" s="237">
        <v>190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141</v>
      </c>
      <c r="AU207" s="243" t="s">
        <v>90</v>
      </c>
      <c r="AV207" s="13" t="s">
        <v>90</v>
      </c>
      <c r="AW207" s="13" t="s">
        <v>36</v>
      </c>
      <c r="AX207" s="13" t="s">
        <v>80</v>
      </c>
      <c r="AY207" s="243" t="s">
        <v>132</v>
      </c>
    </row>
    <row r="208" s="13" customFormat="1">
      <c r="A208" s="13"/>
      <c r="B208" s="232"/>
      <c r="C208" s="233"/>
      <c r="D208" s="234" t="s">
        <v>141</v>
      </c>
      <c r="E208" s="235" t="s">
        <v>1</v>
      </c>
      <c r="F208" s="236" t="s">
        <v>336</v>
      </c>
      <c r="G208" s="233"/>
      <c r="H208" s="237">
        <v>190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141</v>
      </c>
      <c r="AU208" s="243" t="s">
        <v>90</v>
      </c>
      <c r="AV208" s="13" t="s">
        <v>90</v>
      </c>
      <c r="AW208" s="13" t="s">
        <v>36</v>
      </c>
      <c r="AX208" s="13" t="s">
        <v>80</v>
      </c>
      <c r="AY208" s="243" t="s">
        <v>132</v>
      </c>
    </row>
    <row r="209" s="13" customFormat="1">
      <c r="A209" s="13"/>
      <c r="B209" s="232"/>
      <c r="C209" s="233"/>
      <c r="D209" s="234" t="s">
        <v>141</v>
      </c>
      <c r="E209" s="235" t="s">
        <v>1</v>
      </c>
      <c r="F209" s="236" t="s">
        <v>337</v>
      </c>
      <c r="G209" s="233"/>
      <c r="H209" s="237">
        <v>180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141</v>
      </c>
      <c r="AU209" s="243" t="s">
        <v>90</v>
      </c>
      <c r="AV209" s="13" t="s">
        <v>90</v>
      </c>
      <c r="AW209" s="13" t="s">
        <v>36</v>
      </c>
      <c r="AX209" s="13" t="s">
        <v>80</v>
      </c>
      <c r="AY209" s="243" t="s">
        <v>132</v>
      </c>
    </row>
    <row r="210" s="13" customFormat="1">
      <c r="A210" s="13"/>
      <c r="B210" s="232"/>
      <c r="C210" s="233"/>
      <c r="D210" s="234" t="s">
        <v>141</v>
      </c>
      <c r="E210" s="235" t="s">
        <v>1</v>
      </c>
      <c r="F210" s="236" t="s">
        <v>338</v>
      </c>
      <c r="G210" s="233"/>
      <c r="H210" s="237">
        <v>200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141</v>
      </c>
      <c r="AU210" s="243" t="s">
        <v>90</v>
      </c>
      <c r="AV210" s="13" t="s">
        <v>90</v>
      </c>
      <c r="AW210" s="13" t="s">
        <v>36</v>
      </c>
      <c r="AX210" s="13" t="s">
        <v>80</v>
      </c>
      <c r="AY210" s="243" t="s">
        <v>132</v>
      </c>
    </row>
    <row r="211" s="14" customFormat="1">
      <c r="A211" s="14"/>
      <c r="B211" s="259"/>
      <c r="C211" s="260"/>
      <c r="D211" s="234" t="s">
        <v>141</v>
      </c>
      <c r="E211" s="261" t="s">
        <v>1</v>
      </c>
      <c r="F211" s="262" t="s">
        <v>254</v>
      </c>
      <c r="G211" s="260"/>
      <c r="H211" s="263">
        <v>760</v>
      </c>
      <c r="I211" s="264"/>
      <c r="J211" s="260"/>
      <c r="K211" s="260"/>
      <c r="L211" s="265"/>
      <c r="M211" s="266"/>
      <c r="N211" s="267"/>
      <c r="O211" s="267"/>
      <c r="P211" s="267"/>
      <c r="Q211" s="267"/>
      <c r="R211" s="267"/>
      <c r="S211" s="267"/>
      <c r="T211" s="26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9" t="s">
        <v>141</v>
      </c>
      <c r="AU211" s="269" t="s">
        <v>90</v>
      </c>
      <c r="AV211" s="14" t="s">
        <v>139</v>
      </c>
      <c r="AW211" s="14" t="s">
        <v>36</v>
      </c>
      <c r="AX211" s="14" t="s">
        <v>88</v>
      </c>
      <c r="AY211" s="269" t="s">
        <v>132</v>
      </c>
    </row>
    <row r="212" s="2" customFormat="1" ht="21.75" customHeight="1">
      <c r="A212" s="37"/>
      <c r="B212" s="38"/>
      <c r="C212" s="218" t="s">
        <v>339</v>
      </c>
      <c r="D212" s="218" t="s">
        <v>135</v>
      </c>
      <c r="E212" s="219" t="s">
        <v>340</v>
      </c>
      <c r="F212" s="220" t="s">
        <v>341</v>
      </c>
      <c r="G212" s="221" t="s">
        <v>138</v>
      </c>
      <c r="H212" s="222">
        <v>370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45</v>
      </c>
      <c r="O212" s="90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139</v>
      </c>
      <c r="AT212" s="230" t="s">
        <v>135</v>
      </c>
      <c r="AU212" s="230" t="s">
        <v>90</v>
      </c>
      <c r="AY212" s="16" t="s">
        <v>132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88</v>
      </c>
      <c r="BK212" s="231">
        <f>ROUND(I212*H212,2)</f>
        <v>0</v>
      </c>
      <c r="BL212" s="16" t="s">
        <v>139</v>
      </c>
      <c r="BM212" s="230" t="s">
        <v>342</v>
      </c>
    </row>
    <row r="213" s="2" customFormat="1">
      <c r="A213" s="37"/>
      <c r="B213" s="38"/>
      <c r="C213" s="39"/>
      <c r="D213" s="234" t="s">
        <v>166</v>
      </c>
      <c r="E213" s="39"/>
      <c r="F213" s="255" t="s">
        <v>334</v>
      </c>
      <c r="G213" s="39"/>
      <c r="H213" s="39"/>
      <c r="I213" s="256"/>
      <c r="J213" s="39"/>
      <c r="K213" s="39"/>
      <c r="L213" s="43"/>
      <c r="M213" s="257"/>
      <c r="N213" s="258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166</v>
      </c>
      <c r="AU213" s="16" t="s">
        <v>90</v>
      </c>
    </row>
    <row r="214" s="13" customFormat="1">
      <c r="A214" s="13"/>
      <c r="B214" s="232"/>
      <c r="C214" s="233"/>
      <c r="D214" s="234" t="s">
        <v>141</v>
      </c>
      <c r="E214" s="235" t="s">
        <v>1</v>
      </c>
      <c r="F214" s="236" t="s">
        <v>343</v>
      </c>
      <c r="G214" s="233"/>
      <c r="H214" s="237">
        <v>190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141</v>
      </c>
      <c r="AU214" s="243" t="s">
        <v>90</v>
      </c>
      <c r="AV214" s="13" t="s">
        <v>90</v>
      </c>
      <c r="AW214" s="13" t="s">
        <v>36</v>
      </c>
      <c r="AX214" s="13" t="s">
        <v>80</v>
      </c>
      <c r="AY214" s="243" t="s">
        <v>132</v>
      </c>
    </row>
    <row r="215" s="13" customFormat="1">
      <c r="A215" s="13"/>
      <c r="B215" s="232"/>
      <c r="C215" s="233"/>
      <c r="D215" s="234" t="s">
        <v>141</v>
      </c>
      <c r="E215" s="235" t="s">
        <v>1</v>
      </c>
      <c r="F215" s="236" t="s">
        <v>344</v>
      </c>
      <c r="G215" s="233"/>
      <c r="H215" s="237">
        <v>180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141</v>
      </c>
      <c r="AU215" s="243" t="s">
        <v>90</v>
      </c>
      <c r="AV215" s="13" t="s">
        <v>90</v>
      </c>
      <c r="AW215" s="13" t="s">
        <v>36</v>
      </c>
      <c r="AX215" s="13" t="s">
        <v>80</v>
      </c>
      <c r="AY215" s="243" t="s">
        <v>132</v>
      </c>
    </row>
    <row r="216" s="14" customFormat="1">
      <c r="A216" s="14"/>
      <c r="B216" s="259"/>
      <c r="C216" s="260"/>
      <c r="D216" s="234" t="s">
        <v>141</v>
      </c>
      <c r="E216" s="261" t="s">
        <v>1</v>
      </c>
      <c r="F216" s="262" t="s">
        <v>254</v>
      </c>
      <c r="G216" s="260"/>
      <c r="H216" s="263">
        <v>370</v>
      </c>
      <c r="I216" s="264"/>
      <c r="J216" s="260"/>
      <c r="K216" s="260"/>
      <c r="L216" s="265"/>
      <c r="M216" s="266"/>
      <c r="N216" s="267"/>
      <c r="O216" s="267"/>
      <c r="P216" s="267"/>
      <c r="Q216" s="267"/>
      <c r="R216" s="267"/>
      <c r="S216" s="267"/>
      <c r="T216" s="26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9" t="s">
        <v>141</v>
      </c>
      <c r="AU216" s="269" t="s">
        <v>90</v>
      </c>
      <c r="AV216" s="14" t="s">
        <v>139</v>
      </c>
      <c r="AW216" s="14" t="s">
        <v>36</v>
      </c>
      <c r="AX216" s="14" t="s">
        <v>88</v>
      </c>
      <c r="AY216" s="269" t="s">
        <v>132</v>
      </c>
    </row>
    <row r="217" s="2" customFormat="1" ht="24.15" customHeight="1">
      <c r="A217" s="37"/>
      <c r="B217" s="38"/>
      <c r="C217" s="218" t="s">
        <v>345</v>
      </c>
      <c r="D217" s="218" t="s">
        <v>135</v>
      </c>
      <c r="E217" s="219" t="s">
        <v>346</v>
      </c>
      <c r="F217" s="220" t="s">
        <v>347</v>
      </c>
      <c r="G217" s="221" t="s">
        <v>138</v>
      </c>
      <c r="H217" s="222">
        <v>188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45</v>
      </c>
      <c r="O217" s="90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139</v>
      </c>
      <c r="AT217" s="230" t="s">
        <v>135</v>
      </c>
      <c r="AU217" s="230" t="s">
        <v>90</v>
      </c>
      <c r="AY217" s="16" t="s">
        <v>132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88</v>
      </c>
      <c r="BK217" s="231">
        <f>ROUND(I217*H217,2)</f>
        <v>0</v>
      </c>
      <c r="BL217" s="16" t="s">
        <v>139</v>
      </c>
      <c r="BM217" s="230" t="s">
        <v>348</v>
      </c>
    </row>
    <row r="218" s="2" customFormat="1">
      <c r="A218" s="37"/>
      <c r="B218" s="38"/>
      <c r="C218" s="39"/>
      <c r="D218" s="234" t="s">
        <v>166</v>
      </c>
      <c r="E218" s="39"/>
      <c r="F218" s="255" t="s">
        <v>349</v>
      </c>
      <c r="G218" s="39"/>
      <c r="H218" s="39"/>
      <c r="I218" s="256"/>
      <c r="J218" s="39"/>
      <c r="K218" s="39"/>
      <c r="L218" s="43"/>
      <c r="M218" s="257"/>
      <c r="N218" s="258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166</v>
      </c>
      <c r="AU218" s="16" t="s">
        <v>90</v>
      </c>
    </row>
    <row r="219" s="13" customFormat="1">
      <c r="A219" s="13"/>
      <c r="B219" s="232"/>
      <c r="C219" s="233"/>
      <c r="D219" s="234" t="s">
        <v>141</v>
      </c>
      <c r="E219" s="235" t="s">
        <v>1</v>
      </c>
      <c r="F219" s="236" t="s">
        <v>350</v>
      </c>
      <c r="G219" s="233"/>
      <c r="H219" s="237">
        <v>188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141</v>
      </c>
      <c r="AU219" s="243" t="s">
        <v>90</v>
      </c>
      <c r="AV219" s="13" t="s">
        <v>90</v>
      </c>
      <c r="AW219" s="13" t="s">
        <v>36</v>
      </c>
      <c r="AX219" s="13" t="s">
        <v>88</v>
      </c>
      <c r="AY219" s="243" t="s">
        <v>132</v>
      </c>
    </row>
    <row r="220" s="2" customFormat="1" ht="37.8" customHeight="1">
      <c r="A220" s="37"/>
      <c r="B220" s="38"/>
      <c r="C220" s="218" t="s">
        <v>351</v>
      </c>
      <c r="D220" s="218" t="s">
        <v>135</v>
      </c>
      <c r="E220" s="219" t="s">
        <v>352</v>
      </c>
      <c r="F220" s="220" t="s">
        <v>353</v>
      </c>
      <c r="G220" s="221" t="s">
        <v>138</v>
      </c>
      <c r="H220" s="222">
        <v>1506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45</v>
      </c>
      <c r="O220" s="90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139</v>
      </c>
      <c r="AT220" s="230" t="s">
        <v>135</v>
      </c>
      <c r="AU220" s="230" t="s">
        <v>90</v>
      </c>
      <c r="AY220" s="16" t="s">
        <v>132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88</v>
      </c>
      <c r="BK220" s="231">
        <f>ROUND(I220*H220,2)</f>
        <v>0</v>
      </c>
      <c r="BL220" s="16" t="s">
        <v>139</v>
      </c>
      <c r="BM220" s="230" t="s">
        <v>354</v>
      </c>
    </row>
    <row r="221" s="2" customFormat="1">
      <c r="A221" s="37"/>
      <c r="B221" s="38"/>
      <c r="C221" s="39"/>
      <c r="D221" s="234" t="s">
        <v>166</v>
      </c>
      <c r="E221" s="39"/>
      <c r="F221" s="255" t="s">
        <v>355</v>
      </c>
      <c r="G221" s="39"/>
      <c r="H221" s="39"/>
      <c r="I221" s="256"/>
      <c r="J221" s="39"/>
      <c r="K221" s="39"/>
      <c r="L221" s="43"/>
      <c r="M221" s="257"/>
      <c r="N221" s="258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166</v>
      </c>
      <c r="AU221" s="16" t="s">
        <v>90</v>
      </c>
    </row>
    <row r="222" s="13" customFormat="1">
      <c r="A222" s="13"/>
      <c r="B222" s="232"/>
      <c r="C222" s="233"/>
      <c r="D222" s="234" t="s">
        <v>141</v>
      </c>
      <c r="E222" s="235" t="s">
        <v>1</v>
      </c>
      <c r="F222" s="236" t="s">
        <v>356</v>
      </c>
      <c r="G222" s="233"/>
      <c r="H222" s="237">
        <v>376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141</v>
      </c>
      <c r="AU222" s="243" t="s">
        <v>90</v>
      </c>
      <c r="AV222" s="13" t="s">
        <v>90</v>
      </c>
      <c r="AW222" s="13" t="s">
        <v>36</v>
      </c>
      <c r="AX222" s="13" t="s">
        <v>80</v>
      </c>
      <c r="AY222" s="243" t="s">
        <v>132</v>
      </c>
    </row>
    <row r="223" s="13" customFormat="1">
      <c r="A223" s="13"/>
      <c r="B223" s="232"/>
      <c r="C223" s="233"/>
      <c r="D223" s="234" t="s">
        <v>141</v>
      </c>
      <c r="E223" s="235" t="s">
        <v>1</v>
      </c>
      <c r="F223" s="236" t="s">
        <v>357</v>
      </c>
      <c r="G223" s="233"/>
      <c r="H223" s="237">
        <v>1130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141</v>
      </c>
      <c r="AU223" s="243" t="s">
        <v>90</v>
      </c>
      <c r="AV223" s="13" t="s">
        <v>90</v>
      </c>
      <c r="AW223" s="13" t="s">
        <v>36</v>
      </c>
      <c r="AX223" s="13" t="s">
        <v>80</v>
      </c>
      <c r="AY223" s="243" t="s">
        <v>132</v>
      </c>
    </row>
    <row r="224" s="14" customFormat="1">
      <c r="A224" s="14"/>
      <c r="B224" s="259"/>
      <c r="C224" s="260"/>
      <c r="D224" s="234" t="s">
        <v>141</v>
      </c>
      <c r="E224" s="261" t="s">
        <v>1</v>
      </c>
      <c r="F224" s="262" t="s">
        <v>254</v>
      </c>
      <c r="G224" s="260"/>
      <c r="H224" s="263">
        <v>1506</v>
      </c>
      <c r="I224" s="264"/>
      <c r="J224" s="260"/>
      <c r="K224" s="260"/>
      <c r="L224" s="265"/>
      <c r="M224" s="266"/>
      <c r="N224" s="267"/>
      <c r="O224" s="267"/>
      <c r="P224" s="267"/>
      <c r="Q224" s="267"/>
      <c r="R224" s="267"/>
      <c r="S224" s="267"/>
      <c r="T224" s="26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9" t="s">
        <v>141</v>
      </c>
      <c r="AU224" s="269" t="s">
        <v>90</v>
      </c>
      <c r="AV224" s="14" t="s">
        <v>139</v>
      </c>
      <c r="AW224" s="14" t="s">
        <v>36</v>
      </c>
      <c r="AX224" s="14" t="s">
        <v>88</v>
      </c>
      <c r="AY224" s="269" t="s">
        <v>132</v>
      </c>
    </row>
    <row r="225" s="2" customFormat="1" ht="16.5" customHeight="1">
      <c r="A225" s="37"/>
      <c r="B225" s="38"/>
      <c r="C225" s="218" t="s">
        <v>358</v>
      </c>
      <c r="D225" s="218" t="s">
        <v>135</v>
      </c>
      <c r="E225" s="219" t="s">
        <v>359</v>
      </c>
      <c r="F225" s="220" t="s">
        <v>360</v>
      </c>
      <c r="G225" s="221" t="s">
        <v>223</v>
      </c>
      <c r="H225" s="222">
        <v>165.59999999999999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45</v>
      </c>
      <c r="O225" s="90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139</v>
      </c>
      <c r="AT225" s="230" t="s">
        <v>135</v>
      </c>
      <c r="AU225" s="230" t="s">
        <v>90</v>
      </c>
      <c r="AY225" s="16" t="s">
        <v>132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88</v>
      </c>
      <c r="BK225" s="231">
        <f>ROUND(I225*H225,2)</f>
        <v>0</v>
      </c>
      <c r="BL225" s="16" t="s">
        <v>139</v>
      </c>
      <c r="BM225" s="230" t="s">
        <v>361</v>
      </c>
    </row>
    <row r="226" s="2" customFormat="1">
      <c r="A226" s="37"/>
      <c r="B226" s="38"/>
      <c r="C226" s="39"/>
      <c r="D226" s="234" t="s">
        <v>166</v>
      </c>
      <c r="E226" s="39"/>
      <c r="F226" s="255" t="s">
        <v>362</v>
      </c>
      <c r="G226" s="39"/>
      <c r="H226" s="39"/>
      <c r="I226" s="256"/>
      <c r="J226" s="39"/>
      <c r="K226" s="39"/>
      <c r="L226" s="43"/>
      <c r="M226" s="257"/>
      <c r="N226" s="258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166</v>
      </c>
      <c r="AU226" s="16" t="s">
        <v>90</v>
      </c>
    </row>
    <row r="227" s="13" customFormat="1">
      <c r="A227" s="13"/>
      <c r="B227" s="232"/>
      <c r="C227" s="233"/>
      <c r="D227" s="234" t="s">
        <v>141</v>
      </c>
      <c r="E227" s="235" t="s">
        <v>1</v>
      </c>
      <c r="F227" s="236" t="s">
        <v>363</v>
      </c>
      <c r="G227" s="233"/>
      <c r="H227" s="237">
        <v>75.200000000000003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141</v>
      </c>
      <c r="AU227" s="243" t="s">
        <v>90</v>
      </c>
      <c r="AV227" s="13" t="s">
        <v>90</v>
      </c>
      <c r="AW227" s="13" t="s">
        <v>36</v>
      </c>
      <c r="AX227" s="13" t="s">
        <v>80</v>
      </c>
      <c r="AY227" s="243" t="s">
        <v>132</v>
      </c>
    </row>
    <row r="228" s="13" customFormat="1">
      <c r="A228" s="13"/>
      <c r="B228" s="232"/>
      <c r="C228" s="233"/>
      <c r="D228" s="234" t="s">
        <v>141</v>
      </c>
      <c r="E228" s="235" t="s">
        <v>1</v>
      </c>
      <c r="F228" s="236" t="s">
        <v>364</v>
      </c>
      <c r="G228" s="233"/>
      <c r="H228" s="237">
        <v>90.400000000000006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141</v>
      </c>
      <c r="AU228" s="243" t="s">
        <v>90</v>
      </c>
      <c r="AV228" s="13" t="s">
        <v>90</v>
      </c>
      <c r="AW228" s="13" t="s">
        <v>36</v>
      </c>
      <c r="AX228" s="13" t="s">
        <v>80</v>
      </c>
      <c r="AY228" s="243" t="s">
        <v>132</v>
      </c>
    </row>
    <row r="229" s="14" customFormat="1">
      <c r="A229" s="14"/>
      <c r="B229" s="259"/>
      <c r="C229" s="260"/>
      <c r="D229" s="234" t="s">
        <v>141</v>
      </c>
      <c r="E229" s="261" t="s">
        <v>1</v>
      </c>
      <c r="F229" s="262" t="s">
        <v>254</v>
      </c>
      <c r="G229" s="260"/>
      <c r="H229" s="263">
        <v>165.60000000000002</v>
      </c>
      <c r="I229" s="264"/>
      <c r="J229" s="260"/>
      <c r="K229" s="260"/>
      <c r="L229" s="265"/>
      <c r="M229" s="266"/>
      <c r="N229" s="267"/>
      <c r="O229" s="267"/>
      <c r="P229" s="267"/>
      <c r="Q229" s="267"/>
      <c r="R229" s="267"/>
      <c r="S229" s="267"/>
      <c r="T229" s="26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9" t="s">
        <v>141</v>
      </c>
      <c r="AU229" s="269" t="s">
        <v>90</v>
      </c>
      <c r="AV229" s="14" t="s">
        <v>139</v>
      </c>
      <c r="AW229" s="14" t="s">
        <v>36</v>
      </c>
      <c r="AX229" s="14" t="s">
        <v>88</v>
      </c>
      <c r="AY229" s="269" t="s">
        <v>132</v>
      </c>
    </row>
    <row r="230" s="2" customFormat="1" ht="21.75" customHeight="1">
      <c r="A230" s="37"/>
      <c r="B230" s="38"/>
      <c r="C230" s="218" t="s">
        <v>365</v>
      </c>
      <c r="D230" s="218" t="s">
        <v>135</v>
      </c>
      <c r="E230" s="219" t="s">
        <v>366</v>
      </c>
      <c r="F230" s="220" t="s">
        <v>367</v>
      </c>
      <c r="G230" s="221" t="s">
        <v>223</v>
      </c>
      <c r="H230" s="222">
        <v>165.59999999999999</v>
      </c>
      <c r="I230" s="223"/>
      <c r="J230" s="224">
        <f>ROUND(I230*H230,2)</f>
        <v>0</v>
      </c>
      <c r="K230" s="225"/>
      <c r="L230" s="43"/>
      <c r="M230" s="226" t="s">
        <v>1</v>
      </c>
      <c r="N230" s="227" t="s">
        <v>45</v>
      </c>
      <c r="O230" s="90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0" t="s">
        <v>139</v>
      </c>
      <c r="AT230" s="230" t="s">
        <v>135</v>
      </c>
      <c r="AU230" s="230" t="s">
        <v>90</v>
      </c>
      <c r="AY230" s="16" t="s">
        <v>132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6" t="s">
        <v>88</v>
      </c>
      <c r="BK230" s="231">
        <f>ROUND(I230*H230,2)</f>
        <v>0</v>
      </c>
      <c r="BL230" s="16" t="s">
        <v>139</v>
      </c>
      <c r="BM230" s="230" t="s">
        <v>368</v>
      </c>
    </row>
    <row r="231" s="2" customFormat="1" ht="24.15" customHeight="1">
      <c r="A231" s="37"/>
      <c r="B231" s="38"/>
      <c r="C231" s="218" t="s">
        <v>369</v>
      </c>
      <c r="D231" s="218" t="s">
        <v>135</v>
      </c>
      <c r="E231" s="219" t="s">
        <v>370</v>
      </c>
      <c r="F231" s="220" t="s">
        <v>242</v>
      </c>
      <c r="G231" s="221" t="s">
        <v>223</v>
      </c>
      <c r="H231" s="222">
        <v>828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45</v>
      </c>
      <c r="O231" s="90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139</v>
      </c>
      <c r="AT231" s="230" t="s">
        <v>135</v>
      </c>
      <c r="AU231" s="230" t="s">
        <v>90</v>
      </c>
      <c r="AY231" s="16" t="s">
        <v>132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88</v>
      </c>
      <c r="BK231" s="231">
        <f>ROUND(I231*H231,2)</f>
        <v>0</v>
      </c>
      <c r="BL231" s="16" t="s">
        <v>139</v>
      </c>
      <c r="BM231" s="230" t="s">
        <v>371</v>
      </c>
    </row>
    <row r="232" s="2" customFormat="1">
      <c r="A232" s="37"/>
      <c r="B232" s="38"/>
      <c r="C232" s="39"/>
      <c r="D232" s="234" t="s">
        <v>166</v>
      </c>
      <c r="E232" s="39"/>
      <c r="F232" s="255" t="s">
        <v>372</v>
      </c>
      <c r="G232" s="39"/>
      <c r="H232" s="39"/>
      <c r="I232" s="256"/>
      <c r="J232" s="39"/>
      <c r="K232" s="39"/>
      <c r="L232" s="43"/>
      <c r="M232" s="257"/>
      <c r="N232" s="258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166</v>
      </c>
      <c r="AU232" s="16" t="s">
        <v>90</v>
      </c>
    </row>
    <row r="233" s="13" customFormat="1">
      <c r="A233" s="13"/>
      <c r="B233" s="232"/>
      <c r="C233" s="233"/>
      <c r="D233" s="234" t="s">
        <v>141</v>
      </c>
      <c r="E233" s="235" t="s">
        <v>1</v>
      </c>
      <c r="F233" s="236" t="s">
        <v>373</v>
      </c>
      <c r="G233" s="233"/>
      <c r="H233" s="237">
        <v>828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141</v>
      </c>
      <c r="AU233" s="243" t="s">
        <v>90</v>
      </c>
      <c r="AV233" s="13" t="s">
        <v>90</v>
      </c>
      <c r="AW233" s="13" t="s">
        <v>36</v>
      </c>
      <c r="AX233" s="13" t="s">
        <v>88</v>
      </c>
      <c r="AY233" s="243" t="s">
        <v>132</v>
      </c>
    </row>
    <row r="234" s="12" customFormat="1" ht="22.8" customHeight="1">
      <c r="A234" s="12"/>
      <c r="B234" s="202"/>
      <c r="C234" s="203"/>
      <c r="D234" s="204" t="s">
        <v>79</v>
      </c>
      <c r="E234" s="216" t="s">
        <v>374</v>
      </c>
      <c r="F234" s="216" t="s">
        <v>375</v>
      </c>
      <c r="G234" s="203"/>
      <c r="H234" s="203"/>
      <c r="I234" s="206"/>
      <c r="J234" s="217">
        <f>BK234</f>
        <v>0</v>
      </c>
      <c r="K234" s="203"/>
      <c r="L234" s="208"/>
      <c r="M234" s="209"/>
      <c r="N234" s="210"/>
      <c r="O234" s="210"/>
      <c r="P234" s="211">
        <f>SUM(P235:P251)</f>
        <v>0</v>
      </c>
      <c r="Q234" s="210"/>
      <c r="R234" s="211">
        <f>SUM(R235:R251)</f>
        <v>0</v>
      </c>
      <c r="S234" s="210"/>
      <c r="T234" s="212">
        <f>SUM(T235:T251)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3" t="s">
        <v>88</v>
      </c>
      <c r="AT234" s="214" t="s">
        <v>79</v>
      </c>
      <c r="AU234" s="214" t="s">
        <v>88</v>
      </c>
      <c r="AY234" s="213" t="s">
        <v>132</v>
      </c>
      <c r="BK234" s="215">
        <f>SUM(BK235:BK251)</f>
        <v>0</v>
      </c>
    </row>
    <row r="235" s="2" customFormat="1" ht="24.15" customHeight="1">
      <c r="A235" s="37"/>
      <c r="B235" s="38"/>
      <c r="C235" s="218" t="s">
        <v>376</v>
      </c>
      <c r="D235" s="218" t="s">
        <v>135</v>
      </c>
      <c r="E235" s="219" t="s">
        <v>346</v>
      </c>
      <c r="F235" s="220" t="s">
        <v>347</v>
      </c>
      <c r="G235" s="221" t="s">
        <v>138</v>
      </c>
      <c r="H235" s="222">
        <v>188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45</v>
      </c>
      <c r="O235" s="9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139</v>
      </c>
      <c r="AT235" s="230" t="s">
        <v>135</v>
      </c>
      <c r="AU235" s="230" t="s">
        <v>90</v>
      </c>
      <c r="AY235" s="16" t="s">
        <v>132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88</v>
      </c>
      <c r="BK235" s="231">
        <f>ROUND(I235*H235,2)</f>
        <v>0</v>
      </c>
      <c r="BL235" s="16" t="s">
        <v>139</v>
      </c>
      <c r="BM235" s="230" t="s">
        <v>377</v>
      </c>
    </row>
    <row r="236" s="2" customFormat="1">
      <c r="A236" s="37"/>
      <c r="B236" s="38"/>
      <c r="C236" s="39"/>
      <c r="D236" s="234" t="s">
        <v>166</v>
      </c>
      <c r="E236" s="39"/>
      <c r="F236" s="255" t="s">
        <v>349</v>
      </c>
      <c r="G236" s="39"/>
      <c r="H236" s="39"/>
      <c r="I236" s="256"/>
      <c r="J236" s="39"/>
      <c r="K236" s="39"/>
      <c r="L236" s="43"/>
      <c r="M236" s="257"/>
      <c r="N236" s="258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166</v>
      </c>
      <c r="AU236" s="16" t="s">
        <v>90</v>
      </c>
    </row>
    <row r="237" s="13" customFormat="1">
      <c r="A237" s="13"/>
      <c r="B237" s="232"/>
      <c r="C237" s="233"/>
      <c r="D237" s="234" t="s">
        <v>141</v>
      </c>
      <c r="E237" s="235" t="s">
        <v>1</v>
      </c>
      <c r="F237" s="236" t="s">
        <v>350</v>
      </c>
      <c r="G237" s="233"/>
      <c r="H237" s="237">
        <v>188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141</v>
      </c>
      <c r="AU237" s="243" t="s">
        <v>90</v>
      </c>
      <c r="AV237" s="13" t="s">
        <v>90</v>
      </c>
      <c r="AW237" s="13" t="s">
        <v>36</v>
      </c>
      <c r="AX237" s="13" t="s">
        <v>88</v>
      </c>
      <c r="AY237" s="243" t="s">
        <v>132</v>
      </c>
    </row>
    <row r="238" s="2" customFormat="1" ht="37.8" customHeight="1">
      <c r="A238" s="37"/>
      <c r="B238" s="38"/>
      <c r="C238" s="218" t="s">
        <v>378</v>
      </c>
      <c r="D238" s="218" t="s">
        <v>135</v>
      </c>
      <c r="E238" s="219" t="s">
        <v>352</v>
      </c>
      <c r="F238" s="220" t="s">
        <v>353</v>
      </c>
      <c r="G238" s="221" t="s">
        <v>138</v>
      </c>
      <c r="H238" s="222">
        <v>1506</v>
      </c>
      <c r="I238" s="223"/>
      <c r="J238" s="224">
        <f>ROUND(I238*H238,2)</f>
        <v>0</v>
      </c>
      <c r="K238" s="225"/>
      <c r="L238" s="43"/>
      <c r="M238" s="226" t="s">
        <v>1</v>
      </c>
      <c r="N238" s="227" t="s">
        <v>45</v>
      </c>
      <c r="O238" s="90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139</v>
      </c>
      <c r="AT238" s="230" t="s">
        <v>135</v>
      </c>
      <c r="AU238" s="230" t="s">
        <v>90</v>
      </c>
      <c r="AY238" s="16" t="s">
        <v>132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88</v>
      </c>
      <c r="BK238" s="231">
        <f>ROUND(I238*H238,2)</f>
        <v>0</v>
      </c>
      <c r="BL238" s="16" t="s">
        <v>139</v>
      </c>
      <c r="BM238" s="230" t="s">
        <v>379</v>
      </c>
    </row>
    <row r="239" s="2" customFormat="1">
      <c r="A239" s="37"/>
      <c r="B239" s="38"/>
      <c r="C239" s="39"/>
      <c r="D239" s="234" t="s">
        <v>166</v>
      </c>
      <c r="E239" s="39"/>
      <c r="F239" s="255" t="s">
        <v>355</v>
      </c>
      <c r="G239" s="39"/>
      <c r="H239" s="39"/>
      <c r="I239" s="256"/>
      <c r="J239" s="39"/>
      <c r="K239" s="39"/>
      <c r="L239" s="43"/>
      <c r="M239" s="257"/>
      <c r="N239" s="258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166</v>
      </c>
      <c r="AU239" s="16" t="s">
        <v>90</v>
      </c>
    </row>
    <row r="240" s="13" customFormat="1">
      <c r="A240" s="13"/>
      <c r="B240" s="232"/>
      <c r="C240" s="233"/>
      <c r="D240" s="234" t="s">
        <v>141</v>
      </c>
      <c r="E240" s="235" t="s">
        <v>1</v>
      </c>
      <c r="F240" s="236" t="s">
        <v>356</v>
      </c>
      <c r="G240" s="233"/>
      <c r="H240" s="237">
        <v>376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141</v>
      </c>
      <c r="AU240" s="243" t="s">
        <v>90</v>
      </c>
      <c r="AV240" s="13" t="s">
        <v>90</v>
      </c>
      <c r="AW240" s="13" t="s">
        <v>36</v>
      </c>
      <c r="AX240" s="13" t="s">
        <v>80</v>
      </c>
      <c r="AY240" s="243" t="s">
        <v>132</v>
      </c>
    </row>
    <row r="241" s="13" customFormat="1">
      <c r="A241" s="13"/>
      <c r="B241" s="232"/>
      <c r="C241" s="233"/>
      <c r="D241" s="234" t="s">
        <v>141</v>
      </c>
      <c r="E241" s="235" t="s">
        <v>1</v>
      </c>
      <c r="F241" s="236" t="s">
        <v>357</v>
      </c>
      <c r="G241" s="233"/>
      <c r="H241" s="237">
        <v>1130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141</v>
      </c>
      <c r="AU241" s="243" t="s">
        <v>90</v>
      </c>
      <c r="AV241" s="13" t="s">
        <v>90</v>
      </c>
      <c r="AW241" s="13" t="s">
        <v>36</v>
      </c>
      <c r="AX241" s="13" t="s">
        <v>80</v>
      </c>
      <c r="AY241" s="243" t="s">
        <v>132</v>
      </c>
    </row>
    <row r="242" s="14" customFormat="1">
      <c r="A242" s="14"/>
      <c r="B242" s="259"/>
      <c r="C242" s="260"/>
      <c r="D242" s="234" t="s">
        <v>141</v>
      </c>
      <c r="E242" s="261" t="s">
        <v>1</v>
      </c>
      <c r="F242" s="262" t="s">
        <v>254</v>
      </c>
      <c r="G242" s="260"/>
      <c r="H242" s="263">
        <v>1506</v>
      </c>
      <c r="I242" s="264"/>
      <c r="J242" s="260"/>
      <c r="K242" s="260"/>
      <c r="L242" s="265"/>
      <c r="M242" s="266"/>
      <c r="N242" s="267"/>
      <c r="O242" s="267"/>
      <c r="P242" s="267"/>
      <c r="Q242" s="267"/>
      <c r="R242" s="267"/>
      <c r="S242" s="267"/>
      <c r="T242" s="26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9" t="s">
        <v>141</v>
      </c>
      <c r="AU242" s="269" t="s">
        <v>90</v>
      </c>
      <c r="AV242" s="14" t="s">
        <v>139</v>
      </c>
      <c r="AW242" s="14" t="s">
        <v>36</v>
      </c>
      <c r="AX242" s="14" t="s">
        <v>88</v>
      </c>
      <c r="AY242" s="269" t="s">
        <v>132</v>
      </c>
    </row>
    <row r="243" s="2" customFormat="1" ht="16.5" customHeight="1">
      <c r="A243" s="37"/>
      <c r="B243" s="38"/>
      <c r="C243" s="218" t="s">
        <v>380</v>
      </c>
      <c r="D243" s="218" t="s">
        <v>135</v>
      </c>
      <c r="E243" s="219" t="s">
        <v>359</v>
      </c>
      <c r="F243" s="220" t="s">
        <v>360</v>
      </c>
      <c r="G243" s="221" t="s">
        <v>223</v>
      </c>
      <c r="H243" s="222">
        <v>124.2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45</v>
      </c>
      <c r="O243" s="90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139</v>
      </c>
      <c r="AT243" s="230" t="s">
        <v>135</v>
      </c>
      <c r="AU243" s="230" t="s">
        <v>90</v>
      </c>
      <c r="AY243" s="16" t="s">
        <v>132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88</v>
      </c>
      <c r="BK243" s="231">
        <f>ROUND(I243*H243,2)</f>
        <v>0</v>
      </c>
      <c r="BL243" s="16" t="s">
        <v>139</v>
      </c>
      <c r="BM243" s="230" t="s">
        <v>381</v>
      </c>
    </row>
    <row r="244" s="2" customFormat="1">
      <c r="A244" s="37"/>
      <c r="B244" s="38"/>
      <c r="C244" s="39"/>
      <c r="D244" s="234" t="s">
        <v>166</v>
      </c>
      <c r="E244" s="39"/>
      <c r="F244" s="255" t="s">
        <v>362</v>
      </c>
      <c r="G244" s="39"/>
      <c r="H244" s="39"/>
      <c r="I244" s="256"/>
      <c r="J244" s="39"/>
      <c r="K244" s="39"/>
      <c r="L244" s="43"/>
      <c r="M244" s="257"/>
      <c r="N244" s="258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166</v>
      </c>
      <c r="AU244" s="16" t="s">
        <v>90</v>
      </c>
    </row>
    <row r="245" s="13" customFormat="1">
      <c r="A245" s="13"/>
      <c r="B245" s="232"/>
      <c r="C245" s="233"/>
      <c r="D245" s="234" t="s">
        <v>141</v>
      </c>
      <c r="E245" s="235" t="s">
        <v>1</v>
      </c>
      <c r="F245" s="236" t="s">
        <v>382</v>
      </c>
      <c r="G245" s="233"/>
      <c r="H245" s="237">
        <v>56.399999999999999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141</v>
      </c>
      <c r="AU245" s="243" t="s">
        <v>90</v>
      </c>
      <c r="AV245" s="13" t="s">
        <v>90</v>
      </c>
      <c r="AW245" s="13" t="s">
        <v>36</v>
      </c>
      <c r="AX245" s="13" t="s">
        <v>80</v>
      </c>
      <c r="AY245" s="243" t="s">
        <v>132</v>
      </c>
    </row>
    <row r="246" s="13" customFormat="1">
      <c r="A246" s="13"/>
      <c r="B246" s="232"/>
      <c r="C246" s="233"/>
      <c r="D246" s="234" t="s">
        <v>141</v>
      </c>
      <c r="E246" s="235" t="s">
        <v>1</v>
      </c>
      <c r="F246" s="236" t="s">
        <v>383</v>
      </c>
      <c r="G246" s="233"/>
      <c r="H246" s="237">
        <v>67.799999999999997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141</v>
      </c>
      <c r="AU246" s="243" t="s">
        <v>90</v>
      </c>
      <c r="AV246" s="13" t="s">
        <v>90</v>
      </c>
      <c r="AW246" s="13" t="s">
        <v>36</v>
      </c>
      <c r="AX246" s="13" t="s">
        <v>80</v>
      </c>
      <c r="AY246" s="243" t="s">
        <v>132</v>
      </c>
    </row>
    <row r="247" s="14" customFormat="1">
      <c r="A247" s="14"/>
      <c r="B247" s="259"/>
      <c r="C247" s="260"/>
      <c r="D247" s="234" t="s">
        <v>141</v>
      </c>
      <c r="E247" s="261" t="s">
        <v>1</v>
      </c>
      <c r="F247" s="262" t="s">
        <v>254</v>
      </c>
      <c r="G247" s="260"/>
      <c r="H247" s="263">
        <v>124.19999999999999</v>
      </c>
      <c r="I247" s="264"/>
      <c r="J247" s="260"/>
      <c r="K247" s="260"/>
      <c r="L247" s="265"/>
      <c r="M247" s="266"/>
      <c r="N247" s="267"/>
      <c r="O247" s="267"/>
      <c r="P247" s="267"/>
      <c r="Q247" s="267"/>
      <c r="R247" s="267"/>
      <c r="S247" s="267"/>
      <c r="T247" s="26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9" t="s">
        <v>141</v>
      </c>
      <c r="AU247" s="269" t="s">
        <v>90</v>
      </c>
      <c r="AV247" s="14" t="s">
        <v>139</v>
      </c>
      <c r="AW247" s="14" t="s">
        <v>36</v>
      </c>
      <c r="AX247" s="14" t="s">
        <v>88</v>
      </c>
      <c r="AY247" s="269" t="s">
        <v>132</v>
      </c>
    </row>
    <row r="248" s="2" customFormat="1" ht="21.75" customHeight="1">
      <c r="A248" s="37"/>
      <c r="B248" s="38"/>
      <c r="C248" s="218" t="s">
        <v>384</v>
      </c>
      <c r="D248" s="218" t="s">
        <v>135</v>
      </c>
      <c r="E248" s="219" t="s">
        <v>366</v>
      </c>
      <c r="F248" s="220" t="s">
        <v>367</v>
      </c>
      <c r="G248" s="221" t="s">
        <v>223</v>
      </c>
      <c r="H248" s="222">
        <v>124.2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45</v>
      </c>
      <c r="O248" s="90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139</v>
      </c>
      <c r="AT248" s="230" t="s">
        <v>135</v>
      </c>
      <c r="AU248" s="230" t="s">
        <v>90</v>
      </c>
      <c r="AY248" s="16" t="s">
        <v>132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88</v>
      </c>
      <c r="BK248" s="231">
        <f>ROUND(I248*H248,2)</f>
        <v>0</v>
      </c>
      <c r="BL248" s="16" t="s">
        <v>139</v>
      </c>
      <c r="BM248" s="230" t="s">
        <v>385</v>
      </c>
    </row>
    <row r="249" s="2" customFormat="1" ht="24.15" customHeight="1">
      <c r="A249" s="37"/>
      <c r="B249" s="38"/>
      <c r="C249" s="218" t="s">
        <v>386</v>
      </c>
      <c r="D249" s="218" t="s">
        <v>135</v>
      </c>
      <c r="E249" s="219" t="s">
        <v>370</v>
      </c>
      <c r="F249" s="220" t="s">
        <v>242</v>
      </c>
      <c r="G249" s="221" t="s">
        <v>223</v>
      </c>
      <c r="H249" s="222">
        <v>621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45</v>
      </c>
      <c r="O249" s="90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139</v>
      </c>
      <c r="AT249" s="230" t="s">
        <v>135</v>
      </c>
      <c r="AU249" s="230" t="s">
        <v>90</v>
      </c>
      <c r="AY249" s="16" t="s">
        <v>132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88</v>
      </c>
      <c r="BK249" s="231">
        <f>ROUND(I249*H249,2)</f>
        <v>0</v>
      </c>
      <c r="BL249" s="16" t="s">
        <v>139</v>
      </c>
      <c r="BM249" s="230" t="s">
        <v>387</v>
      </c>
    </row>
    <row r="250" s="2" customFormat="1">
      <c r="A250" s="37"/>
      <c r="B250" s="38"/>
      <c r="C250" s="39"/>
      <c r="D250" s="234" t="s">
        <v>166</v>
      </c>
      <c r="E250" s="39"/>
      <c r="F250" s="255" t="s">
        <v>372</v>
      </c>
      <c r="G250" s="39"/>
      <c r="H250" s="39"/>
      <c r="I250" s="256"/>
      <c r="J250" s="39"/>
      <c r="K250" s="39"/>
      <c r="L250" s="43"/>
      <c r="M250" s="257"/>
      <c r="N250" s="258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166</v>
      </c>
      <c r="AU250" s="16" t="s">
        <v>90</v>
      </c>
    </row>
    <row r="251" s="13" customFormat="1">
      <c r="A251" s="13"/>
      <c r="B251" s="232"/>
      <c r="C251" s="233"/>
      <c r="D251" s="234" t="s">
        <v>141</v>
      </c>
      <c r="E251" s="235" t="s">
        <v>1</v>
      </c>
      <c r="F251" s="236" t="s">
        <v>388</v>
      </c>
      <c r="G251" s="233"/>
      <c r="H251" s="237">
        <v>621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141</v>
      </c>
      <c r="AU251" s="243" t="s">
        <v>90</v>
      </c>
      <c r="AV251" s="13" t="s">
        <v>90</v>
      </c>
      <c r="AW251" s="13" t="s">
        <v>36</v>
      </c>
      <c r="AX251" s="13" t="s">
        <v>88</v>
      </c>
      <c r="AY251" s="243" t="s">
        <v>132</v>
      </c>
    </row>
    <row r="252" s="12" customFormat="1" ht="22.8" customHeight="1">
      <c r="A252" s="12"/>
      <c r="B252" s="202"/>
      <c r="C252" s="203"/>
      <c r="D252" s="204" t="s">
        <v>79</v>
      </c>
      <c r="E252" s="216" t="s">
        <v>389</v>
      </c>
      <c r="F252" s="216" t="s">
        <v>390</v>
      </c>
      <c r="G252" s="203"/>
      <c r="H252" s="203"/>
      <c r="I252" s="206"/>
      <c r="J252" s="217">
        <f>BK252</f>
        <v>0</v>
      </c>
      <c r="K252" s="203"/>
      <c r="L252" s="208"/>
      <c r="M252" s="209"/>
      <c r="N252" s="210"/>
      <c r="O252" s="210"/>
      <c r="P252" s="211">
        <f>SUM(P253:P288)</f>
        <v>0</v>
      </c>
      <c r="Q252" s="210"/>
      <c r="R252" s="211">
        <f>SUM(R253:R288)</f>
        <v>0</v>
      </c>
      <c r="S252" s="210"/>
      <c r="T252" s="212">
        <f>SUM(T253:T288)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3" t="s">
        <v>88</v>
      </c>
      <c r="AT252" s="214" t="s">
        <v>79</v>
      </c>
      <c r="AU252" s="214" t="s">
        <v>88</v>
      </c>
      <c r="AY252" s="213" t="s">
        <v>132</v>
      </c>
      <c r="BK252" s="215">
        <f>SUM(BK253:BK288)</f>
        <v>0</v>
      </c>
    </row>
    <row r="253" s="2" customFormat="1" ht="24.15" customHeight="1">
      <c r="A253" s="37"/>
      <c r="B253" s="38"/>
      <c r="C253" s="218" t="s">
        <v>391</v>
      </c>
      <c r="D253" s="218" t="s">
        <v>135</v>
      </c>
      <c r="E253" s="219" t="s">
        <v>392</v>
      </c>
      <c r="F253" s="220" t="s">
        <v>393</v>
      </c>
      <c r="G253" s="221" t="s">
        <v>138</v>
      </c>
      <c r="H253" s="222">
        <v>188</v>
      </c>
      <c r="I253" s="223"/>
      <c r="J253" s="224">
        <f>ROUND(I253*H253,2)</f>
        <v>0</v>
      </c>
      <c r="K253" s="225"/>
      <c r="L253" s="43"/>
      <c r="M253" s="226" t="s">
        <v>1</v>
      </c>
      <c r="N253" s="227" t="s">
        <v>45</v>
      </c>
      <c r="O253" s="90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139</v>
      </c>
      <c r="AT253" s="230" t="s">
        <v>135</v>
      </c>
      <c r="AU253" s="230" t="s">
        <v>90</v>
      </c>
      <c r="AY253" s="16" t="s">
        <v>132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88</v>
      </c>
      <c r="BK253" s="231">
        <f>ROUND(I253*H253,2)</f>
        <v>0</v>
      </c>
      <c r="BL253" s="16" t="s">
        <v>139</v>
      </c>
      <c r="BM253" s="230" t="s">
        <v>394</v>
      </c>
    </row>
    <row r="254" s="2" customFormat="1">
      <c r="A254" s="37"/>
      <c r="B254" s="38"/>
      <c r="C254" s="39"/>
      <c r="D254" s="234" t="s">
        <v>166</v>
      </c>
      <c r="E254" s="39"/>
      <c r="F254" s="255" t="s">
        <v>395</v>
      </c>
      <c r="G254" s="39"/>
      <c r="H254" s="39"/>
      <c r="I254" s="256"/>
      <c r="J254" s="39"/>
      <c r="K254" s="39"/>
      <c r="L254" s="43"/>
      <c r="M254" s="257"/>
      <c r="N254" s="258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166</v>
      </c>
      <c r="AU254" s="16" t="s">
        <v>90</v>
      </c>
    </row>
    <row r="255" s="2" customFormat="1" ht="24.15" customHeight="1">
      <c r="A255" s="37"/>
      <c r="B255" s="38"/>
      <c r="C255" s="218" t="s">
        <v>396</v>
      </c>
      <c r="D255" s="218" t="s">
        <v>135</v>
      </c>
      <c r="E255" s="219" t="s">
        <v>397</v>
      </c>
      <c r="F255" s="220" t="s">
        <v>398</v>
      </c>
      <c r="G255" s="221" t="s">
        <v>187</v>
      </c>
      <c r="H255" s="222">
        <v>78.959999999999994</v>
      </c>
      <c r="I255" s="223"/>
      <c r="J255" s="224">
        <f>ROUND(I255*H255,2)</f>
        <v>0</v>
      </c>
      <c r="K255" s="225"/>
      <c r="L255" s="43"/>
      <c r="M255" s="226" t="s">
        <v>1</v>
      </c>
      <c r="N255" s="227" t="s">
        <v>45</v>
      </c>
      <c r="O255" s="90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139</v>
      </c>
      <c r="AT255" s="230" t="s">
        <v>135</v>
      </c>
      <c r="AU255" s="230" t="s">
        <v>90</v>
      </c>
      <c r="AY255" s="16" t="s">
        <v>132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88</v>
      </c>
      <c r="BK255" s="231">
        <f>ROUND(I255*H255,2)</f>
        <v>0</v>
      </c>
      <c r="BL255" s="16" t="s">
        <v>139</v>
      </c>
      <c r="BM255" s="230" t="s">
        <v>399</v>
      </c>
    </row>
    <row r="256" s="2" customFormat="1">
      <c r="A256" s="37"/>
      <c r="B256" s="38"/>
      <c r="C256" s="39"/>
      <c r="D256" s="234" t="s">
        <v>166</v>
      </c>
      <c r="E256" s="39"/>
      <c r="F256" s="255" t="s">
        <v>400</v>
      </c>
      <c r="G256" s="39"/>
      <c r="H256" s="39"/>
      <c r="I256" s="256"/>
      <c r="J256" s="39"/>
      <c r="K256" s="39"/>
      <c r="L256" s="43"/>
      <c r="M256" s="257"/>
      <c r="N256" s="258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166</v>
      </c>
      <c r="AU256" s="16" t="s">
        <v>90</v>
      </c>
    </row>
    <row r="257" s="13" customFormat="1">
      <c r="A257" s="13"/>
      <c r="B257" s="232"/>
      <c r="C257" s="233"/>
      <c r="D257" s="234" t="s">
        <v>141</v>
      </c>
      <c r="E257" s="235" t="s">
        <v>1</v>
      </c>
      <c r="F257" s="236" t="s">
        <v>190</v>
      </c>
      <c r="G257" s="233"/>
      <c r="H257" s="237">
        <v>78.959999999999994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141</v>
      </c>
      <c r="AU257" s="243" t="s">
        <v>90</v>
      </c>
      <c r="AV257" s="13" t="s">
        <v>90</v>
      </c>
      <c r="AW257" s="13" t="s">
        <v>36</v>
      </c>
      <c r="AX257" s="13" t="s">
        <v>88</v>
      </c>
      <c r="AY257" s="243" t="s">
        <v>132</v>
      </c>
    </row>
    <row r="258" s="2" customFormat="1" ht="24.15" customHeight="1">
      <c r="A258" s="37"/>
      <c r="B258" s="38"/>
      <c r="C258" s="218" t="s">
        <v>401</v>
      </c>
      <c r="D258" s="218" t="s">
        <v>135</v>
      </c>
      <c r="E258" s="219" t="s">
        <v>402</v>
      </c>
      <c r="F258" s="220" t="s">
        <v>403</v>
      </c>
      <c r="G258" s="221" t="s">
        <v>138</v>
      </c>
      <c r="H258" s="222">
        <v>188</v>
      </c>
      <c r="I258" s="223"/>
      <c r="J258" s="224">
        <f>ROUND(I258*H258,2)</f>
        <v>0</v>
      </c>
      <c r="K258" s="225"/>
      <c r="L258" s="43"/>
      <c r="M258" s="226" t="s">
        <v>1</v>
      </c>
      <c r="N258" s="227" t="s">
        <v>45</v>
      </c>
      <c r="O258" s="90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0" t="s">
        <v>139</v>
      </c>
      <c r="AT258" s="230" t="s">
        <v>135</v>
      </c>
      <c r="AU258" s="230" t="s">
        <v>90</v>
      </c>
      <c r="AY258" s="16" t="s">
        <v>132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6" t="s">
        <v>88</v>
      </c>
      <c r="BK258" s="231">
        <f>ROUND(I258*H258,2)</f>
        <v>0</v>
      </c>
      <c r="BL258" s="16" t="s">
        <v>139</v>
      </c>
      <c r="BM258" s="230" t="s">
        <v>404</v>
      </c>
    </row>
    <row r="259" s="2" customFormat="1">
      <c r="A259" s="37"/>
      <c r="B259" s="38"/>
      <c r="C259" s="39"/>
      <c r="D259" s="234" t="s">
        <v>166</v>
      </c>
      <c r="E259" s="39"/>
      <c r="F259" s="255" t="s">
        <v>405</v>
      </c>
      <c r="G259" s="39"/>
      <c r="H259" s="39"/>
      <c r="I259" s="256"/>
      <c r="J259" s="39"/>
      <c r="K259" s="39"/>
      <c r="L259" s="43"/>
      <c r="M259" s="257"/>
      <c r="N259" s="258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166</v>
      </c>
      <c r="AU259" s="16" t="s">
        <v>90</v>
      </c>
    </row>
    <row r="260" s="2" customFormat="1" ht="24.15" customHeight="1">
      <c r="A260" s="37"/>
      <c r="B260" s="38"/>
      <c r="C260" s="218" t="s">
        <v>406</v>
      </c>
      <c r="D260" s="218" t="s">
        <v>135</v>
      </c>
      <c r="E260" s="219" t="s">
        <v>346</v>
      </c>
      <c r="F260" s="220" t="s">
        <v>347</v>
      </c>
      <c r="G260" s="221" t="s">
        <v>138</v>
      </c>
      <c r="H260" s="222">
        <v>564</v>
      </c>
      <c r="I260" s="223"/>
      <c r="J260" s="224">
        <f>ROUND(I260*H260,2)</f>
        <v>0</v>
      </c>
      <c r="K260" s="225"/>
      <c r="L260" s="43"/>
      <c r="M260" s="226" t="s">
        <v>1</v>
      </c>
      <c r="N260" s="227" t="s">
        <v>45</v>
      </c>
      <c r="O260" s="90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139</v>
      </c>
      <c r="AT260" s="230" t="s">
        <v>135</v>
      </c>
      <c r="AU260" s="230" t="s">
        <v>90</v>
      </c>
      <c r="AY260" s="16" t="s">
        <v>132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88</v>
      </c>
      <c r="BK260" s="231">
        <f>ROUND(I260*H260,2)</f>
        <v>0</v>
      </c>
      <c r="BL260" s="16" t="s">
        <v>139</v>
      </c>
      <c r="BM260" s="230" t="s">
        <v>407</v>
      </c>
    </row>
    <row r="261" s="2" customFormat="1">
      <c r="A261" s="37"/>
      <c r="B261" s="38"/>
      <c r="C261" s="39"/>
      <c r="D261" s="234" t="s">
        <v>166</v>
      </c>
      <c r="E261" s="39"/>
      <c r="F261" s="255" t="s">
        <v>349</v>
      </c>
      <c r="G261" s="39"/>
      <c r="H261" s="39"/>
      <c r="I261" s="256"/>
      <c r="J261" s="39"/>
      <c r="K261" s="39"/>
      <c r="L261" s="43"/>
      <c r="M261" s="257"/>
      <c r="N261" s="258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166</v>
      </c>
      <c r="AU261" s="16" t="s">
        <v>90</v>
      </c>
    </row>
    <row r="262" s="13" customFormat="1">
      <c r="A262" s="13"/>
      <c r="B262" s="232"/>
      <c r="C262" s="233"/>
      <c r="D262" s="234" t="s">
        <v>141</v>
      </c>
      <c r="E262" s="235" t="s">
        <v>1</v>
      </c>
      <c r="F262" s="236" t="s">
        <v>408</v>
      </c>
      <c r="G262" s="233"/>
      <c r="H262" s="237">
        <v>564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141</v>
      </c>
      <c r="AU262" s="243" t="s">
        <v>90</v>
      </c>
      <c r="AV262" s="13" t="s">
        <v>90</v>
      </c>
      <c r="AW262" s="13" t="s">
        <v>36</v>
      </c>
      <c r="AX262" s="13" t="s">
        <v>88</v>
      </c>
      <c r="AY262" s="243" t="s">
        <v>132</v>
      </c>
    </row>
    <row r="263" s="2" customFormat="1" ht="37.8" customHeight="1">
      <c r="A263" s="37"/>
      <c r="B263" s="38"/>
      <c r="C263" s="218" t="s">
        <v>409</v>
      </c>
      <c r="D263" s="218" t="s">
        <v>135</v>
      </c>
      <c r="E263" s="219" t="s">
        <v>352</v>
      </c>
      <c r="F263" s="220" t="s">
        <v>353</v>
      </c>
      <c r="G263" s="221" t="s">
        <v>138</v>
      </c>
      <c r="H263" s="222">
        <v>1506</v>
      </c>
      <c r="I263" s="223"/>
      <c r="J263" s="224">
        <f>ROUND(I263*H263,2)</f>
        <v>0</v>
      </c>
      <c r="K263" s="225"/>
      <c r="L263" s="43"/>
      <c r="M263" s="226" t="s">
        <v>1</v>
      </c>
      <c r="N263" s="227" t="s">
        <v>45</v>
      </c>
      <c r="O263" s="90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139</v>
      </c>
      <c r="AT263" s="230" t="s">
        <v>135</v>
      </c>
      <c r="AU263" s="230" t="s">
        <v>90</v>
      </c>
      <c r="AY263" s="16" t="s">
        <v>132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88</v>
      </c>
      <c r="BK263" s="231">
        <f>ROUND(I263*H263,2)</f>
        <v>0</v>
      </c>
      <c r="BL263" s="16" t="s">
        <v>139</v>
      </c>
      <c r="BM263" s="230" t="s">
        <v>410</v>
      </c>
    </row>
    <row r="264" s="2" customFormat="1">
      <c r="A264" s="37"/>
      <c r="B264" s="38"/>
      <c r="C264" s="39"/>
      <c r="D264" s="234" t="s">
        <v>166</v>
      </c>
      <c r="E264" s="39"/>
      <c r="F264" s="255" t="s">
        <v>355</v>
      </c>
      <c r="G264" s="39"/>
      <c r="H264" s="39"/>
      <c r="I264" s="256"/>
      <c r="J264" s="39"/>
      <c r="K264" s="39"/>
      <c r="L264" s="43"/>
      <c r="M264" s="257"/>
      <c r="N264" s="258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166</v>
      </c>
      <c r="AU264" s="16" t="s">
        <v>90</v>
      </c>
    </row>
    <row r="265" s="13" customFormat="1">
      <c r="A265" s="13"/>
      <c r="B265" s="232"/>
      <c r="C265" s="233"/>
      <c r="D265" s="234" t="s">
        <v>141</v>
      </c>
      <c r="E265" s="235" t="s">
        <v>1</v>
      </c>
      <c r="F265" s="236" t="s">
        <v>356</v>
      </c>
      <c r="G265" s="233"/>
      <c r="H265" s="237">
        <v>376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141</v>
      </c>
      <c r="AU265" s="243" t="s">
        <v>90</v>
      </c>
      <c r="AV265" s="13" t="s">
        <v>90</v>
      </c>
      <c r="AW265" s="13" t="s">
        <v>36</v>
      </c>
      <c r="AX265" s="13" t="s">
        <v>80</v>
      </c>
      <c r="AY265" s="243" t="s">
        <v>132</v>
      </c>
    </row>
    <row r="266" s="13" customFormat="1">
      <c r="A266" s="13"/>
      <c r="B266" s="232"/>
      <c r="C266" s="233"/>
      <c r="D266" s="234" t="s">
        <v>141</v>
      </c>
      <c r="E266" s="235" t="s">
        <v>1</v>
      </c>
      <c r="F266" s="236" t="s">
        <v>357</v>
      </c>
      <c r="G266" s="233"/>
      <c r="H266" s="237">
        <v>1130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141</v>
      </c>
      <c r="AU266" s="243" t="s">
        <v>90</v>
      </c>
      <c r="AV266" s="13" t="s">
        <v>90</v>
      </c>
      <c r="AW266" s="13" t="s">
        <v>36</v>
      </c>
      <c r="AX266" s="13" t="s">
        <v>80</v>
      </c>
      <c r="AY266" s="243" t="s">
        <v>132</v>
      </c>
    </row>
    <row r="267" s="14" customFormat="1">
      <c r="A267" s="14"/>
      <c r="B267" s="259"/>
      <c r="C267" s="260"/>
      <c r="D267" s="234" t="s">
        <v>141</v>
      </c>
      <c r="E267" s="261" t="s">
        <v>1</v>
      </c>
      <c r="F267" s="262" t="s">
        <v>254</v>
      </c>
      <c r="G267" s="260"/>
      <c r="H267" s="263">
        <v>1506</v>
      </c>
      <c r="I267" s="264"/>
      <c r="J267" s="260"/>
      <c r="K267" s="260"/>
      <c r="L267" s="265"/>
      <c r="M267" s="266"/>
      <c r="N267" s="267"/>
      <c r="O267" s="267"/>
      <c r="P267" s="267"/>
      <c r="Q267" s="267"/>
      <c r="R267" s="267"/>
      <c r="S267" s="267"/>
      <c r="T267" s="26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9" t="s">
        <v>141</v>
      </c>
      <c r="AU267" s="269" t="s">
        <v>90</v>
      </c>
      <c r="AV267" s="14" t="s">
        <v>139</v>
      </c>
      <c r="AW267" s="14" t="s">
        <v>36</v>
      </c>
      <c r="AX267" s="14" t="s">
        <v>88</v>
      </c>
      <c r="AY267" s="269" t="s">
        <v>132</v>
      </c>
    </row>
    <row r="268" s="2" customFormat="1" ht="16.5" customHeight="1">
      <c r="A268" s="37"/>
      <c r="B268" s="38"/>
      <c r="C268" s="218" t="s">
        <v>411</v>
      </c>
      <c r="D268" s="218" t="s">
        <v>135</v>
      </c>
      <c r="E268" s="219" t="s">
        <v>412</v>
      </c>
      <c r="F268" s="220" t="s">
        <v>413</v>
      </c>
      <c r="G268" s="221" t="s">
        <v>223</v>
      </c>
      <c r="H268" s="222">
        <v>9.4000000000000004</v>
      </c>
      <c r="I268" s="223"/>
      <c r="J268" s="224">
        <f>ROUND(I268*H268,2)</f>
        <v>0</v>
      </c>
      <c r="K268" s="225"/>
      <c r="L268" s="43"/>
      <c r="M268" s="226" t="s">
        <v>1</v>
      </c>
      <c r="N268" s="227" t="s">
        <v>45</v>
      </c>
      <c r="O268" s="90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0" t="s">
        <v>139</v>
      </c>
      <c r="AT268" s="230" t="s">
        <v>135</v>
      </c>
      <c r="AU268" s="230" t="s">
        <v>90</v>
      </c>
      <c r="AY268" s="16" t="s">
        <v>132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6" t="s">
        <v>88</v>
      </c>
      <c r="BK268" s="231">
        <f>ROUND(I268*H268,2)</f>
        <v>0</v>
      </c>
      <c r="BL268" s="16" t="s">
        <v>139</v>
      </c>
      <c r="BM268" s="230" t="s">
        <v>414</v>
      </c>
    </row>
    <row r="269" s="2" customFormat="1">
      <c r="A269" s="37"/>
      <c r="B269" s="38"/>
      <c r="C269" s="39"/>
      <c r="D269" s="234" t="s">
        <v>166</v>
      </c>
      <c r="E269" s="39"/>
      <c r="F269" s="255" t="s">
        <v>415</v>
      </c>
      <c r="G269" s="39"/>
      <c r="H269" s="39"/>
      <c r="I269" s="256"/>
      <c r="J269" s="39"/>
      <c r="K269" s="39"/>
      <c r="L269" s="43"/>
      <c r="M269" s="257"/>
      <c r="N269" s="258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166</v>
      </c>
      <c r="AU269" s="16" t="s">
        <v>90</v>
      </c>
    </row>
    <row r="270" s="13" customFormat="1">
      <c r="A270" s="13"/>
      <c r="B270" s="232"/>
      <c r="C270" s="233"/>
      <c r="D270" s="234" t="s">
        <v>141</v>
      </c>
      <c r="E270" s="235" t="s">
        <v>1</v>
      </c>
      <c r="F270" s="236" t="s">
        <v>416</v>
      </c>
      <c r="G270" s="233"/>
      <c r="H270" s="237">
        <v>9.4000000000000004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141</v>
      </c>
      <c r="AU270" s="243" t="s">
        <v>90</v>
      </c>
      <c r="AV270" s="13" t="s">
        <v>90</v>
      </c>
      <c r="AW270" s="13" t="s">
        <v>36</v>
      </c>
      <c r="AX270" s="13" t="s">
        <v>88</v>
      </c>
      <c r="AY270" s="243" t="s">
        <v>132</v>
      </c>
    </row>
    <row r="271" s="2" customFormat="1" ht="33" customHeight="1">
      <c r="A271" s="37"/>
      <c r="B271" s="38"/>
      <c r="C271" s="218" t="s">
        <v>417</v>
      </c>
      <c r="D271" s="218" t="s">
        <v>135</v>
      </c>
      <c r="E271" s="219" t="s">
        <v>418</v>
      </c>
      <c r="F271" s="220" t="s">
        <v>419</v>
      </c>
      <c r="G271" s="221" t="s">
        <v>138</v>
      </c>
      <c r="H271" s="222">
        <v>188</v>
      </c>
      <c r="I271" s="223"/>
      <c r="J271" s="224">
        <f>ROUND(I271*H271,2)</f>
        <v>0</v>
      </c>
      <c r="K271" s="225"/>
      <c r="L271" s="43"/>
      <c r="M271" s="226" t="s">
        <v>1</v>
      </c>
      <c r="N271" s="227" t="s">
        <v>45</v>
      </c>
      <c r="O271" s="90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0" t="s">
        <v>139</v>
      </c>
      <c r="AT271" s="230" t="s">
        <v>135</v>
      </c>
      <c r="AU271" s="230" t="s">
        <v>90</v>
      </c>
      <c r="AY271" s="16" t="s">
        <v>132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6" t="s">
        <v>88</v>
      </c>
      <c r="BK271" s="231">
        <f>ROUND(I271*H271,2)</f>
        <v>0</v>
      </c>
      <c r="BL271" s="16" t="s">
        <v>139</v>
      </c>
      <c r="BM271" s="230" t="s">
        <v>420</v>
      </c>
    </row>
    <row r="272" s="2" customFormat="1">
      <c r="A272" s="37"/>
      <c r="B272" s="38"/>
      <c r="C272" s="39"/>
      <c r="D272" s="234" t="s">
        <v>166</v>
      </c>
      <c r="E272" s="39"/>
      <c r="F272" s="255" t="s">
        <v>421</v>
      </c>
      <c r="G272" s="39"/>
      <c r="H272" s="39"/>
      <c r="I272" s="256"/>
      <c r="J272" s="39"/>
      <c r="K272" s="39"/>
      <c r="L272" s="43"/>
      <c r="M272" s="257"/>
      <c r="N272" s="258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166</v>
      </c>
      <c r="AU272" s="16" t="s">
        <v>90</v>
      </c>
    </row>
    <row r="273" s="2" customFormat="1" ht="24.15" customHeight="1">
      <c r="A273" s="37"/>
      <c r="B273" s="38"/>
      <c r="C273" s="218" t="s">
        <v>422</v>
      </c>
      <c r="D273" s="218" t="s">
        <v>135</v>
      </c>
      <c r="E273" s="219" t="s">
        <v>423</v>
      </c>
      <c r="F273" s="220" t="s">
        <v>424</v>
      </c>
      <c r="G273" s="221" t="s">
        <v>138</v>
      </c>
      <c r="H273" s="222">
        <v>376</v>
      </c>
      <c r="I273" s="223"/>
      <c r="J273" s="224">
        <f>ROUND(I273*H273,2)</f>
        <v>0</v>
      </c>
      <c r="K273" s="225"/>
      <c r="L273" s="43"/>
      <c r="M273" s="226" t="s">
        <v>1</v>
      </c>
      <c r="N273" s="227" t="s">
        <v>45</v>
      </c>
      <c r="O273" s="90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139</v>
      </c>
      <c r="AT273" s="230" t="s">
        <v>135</v>
      </c>
      <c r="AU273" s="230" t="s">
        <v>90</v>
      </c>
      <c r="AY273" s="16" t="s">
        <v>132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88</v>
      </c>
      <c r="BK273" s="231">
        <f>ROUND(I273*H273,2)</f>
        <v>0</v>
      </c>
      <c r="BL273" s="16" t="s">
        <v>139</v>
      </c>
      <c r="BM273" s="230" t="s">
        <v>425</v>
      </c>
    </row>
    <row r="274" s="13" customFormat="1">
      <c r="A274" s="13"/>
      <c r="B274" s="232"/>
      <c r="C274" s="233"/>
      <c r="D274" s="234" t="s">
        <v>141</v>
      </c>
      <c r="E274" s="235" t="s">
        <v>1</v>
      </c>
      <c r="F274" s="236" t="s">
        <v>426</v>
      </c>
      <c r="G274" s="233"/>
      <c r="H274" s="237">
        <v>376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141</v>
      </c>
      <c r="AU274" s="243" t="s">
        <v>90</v>
      </c>
      <c r="AV274" s="13" t="s">
        <v>90</v>
      </c>
      <c r="AW274" s="13" t="s">
        <v>36</v>
      </c>
      <c r="AX274" s="13" t="s">
        <v>88</v>
      </c>
      <c r="AY274" s="243" t="s">
        <v>132</v>
      </c>
    </row>
    <row r="275" s="2" customFormat="1" ht="16.5" customHeight="1">
      <c r="A275" s="37"/>
      <c r="B275" s="38"/>
      <c r="C275" s="218" t="s">
        <v>427</v>
      </c>
      <c r="D275" s="218" t="s">
        <v>135</v>
      </c>
      <c r="E275" s="219" t="s">
        <v>428</v>
      </c>
      <c r="F275" s="220" t="s">
        <v>429</v>
      </c>
      <c r="G275" s="221" t="s">
        <v>172</v>
      </c>
      <c r="H275" s="222">
        <v>10.34</v>
      </c>
      <c r="I275" s="223"/>
      <c r="J275" s="224">
        <f>ROUND(I275*H275,2)</f>
        <v>0</v>
      </c>
      <c r="K275" s="225"/>
      <c r="L275" s="43"/>
      <c r="M275" s="226" t="s">
        <v>1</v>
      </c>
      <c r="N275" s="227" t="s">
        <v>45</v>
      </c>
      <c r="O275" s="90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0" t="s">
        <v>139</v>
      </c>
      <c r="AT275" s="230" t="s">
        <v>135</v>
      </c>
      <c r="AU275" s="230" t="s">
        <v>90</v>
      </c>
      <c r="AY275" s="16" t="s">
        <v>132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6" t="s">
        <v>88</v>
      </c>
      <c r="BK275" s="231">
        <f>ROUND(I275*H275,2)</f>
        <v>0</v>
      </c>
      <c r="BL275" s="16" t="s">
        <v>139</v>
      </c>
      <c r="BM275" s="230" t="s">
        <v>430</v>
      </c>
    </row>
    <row r="276" s="2" customFormat="1">
      <c r="A276" s="37"/>
      <c r="B276" s="38"/>
      <c r="C276" s="39"/>
      <c r="D276" s="234" t="s">
        <v>166</v>
      </c>
      <c r="E276" s="39"/>
      <c r="F276" s="255" t="s">
        <v>431</v>
      </c>
      <c r="G276" s="39"/>
      <c r="H276" s="39"/>
      <c r="I276" s="256"/>
      <c r="J276" s="39"/>
      <c r="K276" s="39"/>
      <c r="L276" s="43"/>
      <c r="M276" s="257"/>
      <c r="N276" s="258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166</v>
      </c>
      <c r="AU276" s="16" t="s">
        <v>90</v>
      </c>
    </row>
    <row r="277" s="13" customFormat="1">
      <c r="A277" s="13"/>
      <c r="B277" s="232"/>
      <c r="C277" s="233"/>
      <c r="D277" s="234" t="s">
        <v>141</v>
      </c>
      <c r="E277" s="235" t="s">
        <v>1</v>
      </c>
      <c r="F277" s="236" t="s">
        <v>432</v>
      </c>
      <c r="G277" s="233"/>
      <c r="H277" s="237">
        <v>4.7000000000000002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141</v>
      </c>
      <c r="AU277" s="243" t="s">
        <v>90</v>
      </c>
      <c r="AV277" s="13" t="s">
        <v>90</v>
      </c>
      <c r="AW277" s="13" t="s">
        <v>36</v>
      </c>
      <c r="AX277" s="13" t="s">
        <v>80</v>
      </c>
      <c r="AY277" s="243" t="s">
        <v>132</v>
      </c>
    </row>
    <row r="278" s="13" customFormat="1">
      <c r="A278" s="13"/>
      <c r="B278" s="232"/>
      <c r="C278" s="233"/>
      <c r="D278" s="234" t="s">
        <v>141</v>
      </c>
      <c r="E278" s="235" t="s">
        <v>1</v>
      </c>
      <c r="F278" s="236" t="s">
        <v>433</v>
      </c>
      <c r="G278" s="233"/>
      <c r="H278" s="237">
        <v>5.6399999999999997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141</v>
      </c>
      <c r="AU278" s="243" t="s">
        <v>90</v>
      </c>
      <c r="AV278" s="13" t="s">
        <v>90</v>
      </c>
      <c r="AW278" s="13" t="s">
        <v>36</v>
      </c>
      <c r="AX278" s="13" t="s">
        <v>80</v>
      </c>
      <c r="AY278" s="243" t="s">
        <v>132</v>
      </c>
    </row>
    <row r="279" s="14" customFormat="1">
      <c r="A279" s="14"/>
      <c r="B279" s="259"/>
      <c r="C279" s="260"/>
      <c r="D279" s="234" t="s">
        <v>141</v>
      </c>
      <c r="E279" s="261" t="s">
        <v>1</v>
      </c>
      <c r="F279" s="262" t="s">
        <v>254</v>
      </c>
      <c r="G279" s="260"/>
      <c r="H279" s="263">
        <v>10.34</v>
      </c>
      <c r="I279" s="264"/>
      <c r="J279" s="260"/>
      <c r="K279" s="260"/>
      <c r="L279" s="265"/>
      <c r="M279" s="266"/>
      <c r="N279" s="267"/>
      <c r="O279" s="267"/>
      <c r="P279" s="267"/>
      <c r="Q279" s="267"/>
      <c r="R279" s="267"/>
      <c r="S279" s="267"/>
      <c r="T279" s="26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9" t="s">
        <v>141</v>
      </c>
      <c r="AU279" s="269" t="s">
        <v>90</v>
      </c>
      <c r="AV279" s="14" t="s">
        <v>139</v>
      </c>
      <c r="AW279" s="14" t="s">
        <v>36</v>
      </c>
      <c r="AX279" s="14" t="s">
        <v>88</v>
      </c>
      <c r="AY279" s="269" t="s">
        <v>132</v>
      </c>
    </row>
    <row r="280" s="2" customFormat="1" ht="16.5" customHeight="1">
      <c r="A280" s="37"/>
      <c r="B280" s="38"/>
      <c r="C280" s="218" t="s">
        <v>434</v>
      </c>
      <c r="D280" s="218" t="s">
        <v>135</v>
      </c>
      <c r="E280" s="219" t="s">
        <v>359</v>
      </c>
      <c r="F280" s="220" t="s">
        <v>360</v>
      </c>
      <c r="G280" s="221" t="s">
        <v>223</v>
      </c>
      <c r="H280" s="222">
        <v>124.2</v>
      </c>
      <c r="I280" s="223"/>
      <c r="J280" s="224">
        <f>ROUND(I280*H280,2)</f>
        <v>0</v>
      </c>
      <c r="K280" s="225"/>
      <c r="L280" s="43"/>
      <c r="M280" s="226" t="s">
        <v>1</v>
      </c>
      <c r="N280" s="227" t="s">
        <v>45</v>
      </c>
      <c r="O280" s="90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0" t="s">
        <v>139</v>
      </c>
      <c r="AT280" s="230" t="s">
        <v>135</v>
      </c>
      <c r="AU280" s="230" t="s">
        <v>90</v>
      </c>
      <c r="AY280" s="16" t="s">
        <v>132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6" t="s">
        <v>88</v>
      </c>
      <c r="BK280" s="231">
        <f>ROUND(I280*H280,2)</f>
        <v>0</v>
      </c>
      <c r="BL280" s="16" t="s">
        <v>139</v>
      </c>
      <c r="BM280" s="230" t="s">
        <v>435</v>
      </c>
    </row>
    <row r="281" s="2" customFormat="1">
      <c r="A281" s="37"/>
      <c r="B281" s="38"/>
      <c r="C281" s="39"/>
      <c r="D281" s="234" t="s">
        <v>166</v>
      </c>
      <c r="E281" s="39"/>
      <c r="F281" s="255" t="s">
        <v>362</v>
      </c>
      <c r="G281" s="39"/>
      <c r="H281" s="39"/>
      <c r="I281" s="256"/>
      <c r="J281" s="39"/>
      <c r="K281" s="39"/>
      <c r="L281" s="43"/>
      <c r="M281" s="257"/>
      <c r="N281" s="258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166</v>
      </c>
      <c r="AU281" s="16" t="s">
        <v>90</v>
      </c>
    </row>
    <row r="282" s="13" customFormat="1">
      <c r="A282" s="13"/>
      <c r="B282" s="232"/>
      <c r="C282" s="233"/>
      <c r="D282" s="234" t="s">
        <v>141</v>
      </c>
      <c r="E282" s="235" t="s">
        <v>1</v>
      </c>
      <c r="F282" s="236" t="s">
        <v>382</v>
      </c>
      <c r="G282" s="233"/>
      <c r="H282" s="237">
        <v>56.399999999999999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141</v>
      </c>
      <c r="AU282" s="243" t="s">
        <v>90</v>
      </c>
      <c r="AV282" s="13" t="s">
        <v>90</v>
      </c>
      <c r="AW282" s="13" t="s">
        <v>36</v>
      </c>
      <c r="AX282" s="13" t="s">
        <v>80</v>
      </c>
      <c r="AY282" s="243" t="s">
        <v>132</v>
      </c>
    </row>
    <row r="283" s="13" customFormat="1">
      <c r="A283" s="13"/>
      <c r="B283" s="232"/>
      <c r="C283" s="233"/>
      <c r="D283" s="234" t="s">
        <v>141</v>
      </c>
      <c r="E283" s="235" t="s">
        <v>1</v>
      </c>
      <c r="F283" s="236" t="s">
        <v>383</v>
      </c>
      <c r="G283" s="233"/>
      <c r="H283" s="237">
        <v>67.799999999999997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141</v>
      </c>
      <c r="AU283" s="243" t="s">
        <v>90</v>
      </c>
      <c r="AV283" s="13" t="s">
        <v>90</v>
      </c>
      <c r="AW283" s="13" t="s">
        <v>36</v>
      </c>
      <c r="AX283" s="13" t="s">
        <v>80</v>
      </c>
      <c r="AY283" s="243" t="s">
        <v>132</v>
      </c>
    </row>
    <row r="284" s="14" customFormat="1">
      <c r="A284" s="14"/>
      <c r="B284" s="259"/>
      <c r="C284" s="260"/>
      <c r="D284" s="234" t="s">
        <v>141</v>
      </c>
      <c r="E284" s="261" t="s">
        <v>1</v>
      </c>
      <c r="F284" s="262" t="s">
        <v>254</v>
      </c>
      <c r="G284" s="260"/>
      <c r="H284" s="263">
        <v>124.19999999999999</v>
      </c>
      <c r="I284" s="264"/>
      <c r="J284" s="260"/>
      <c r="K284" s="260"/>
      <c r="L284" s="265"/>
      <c r="M284" s="266"/>
      <c r="N284" s="267"/>
      <c r="O284" s="267"/>
      <c r="P284" s="267"/>
      <c r="Q284" s="267"/>
      <c r="R284" s="267"/>
      <c r="S284" s="267"/>
      <c r="T284" s="26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9" t="s">
        <v>141</v>
      </c>
      <c r="AU284" s="269" t="s">
        <v>90</v>
      </c>
      <c r="AV284" s="14" t="s">
        <v>139</v>
      </c>
      <c r="AW284" s="14" t="s">
        <v>36</v>
      </c>
      <c r="AX284" s="14" t="s">
        <v>88</v>
      </c>
      <c r="AY284" s="269" t="s">
        <v>132</v>
      </c>
    </row>
    <row r="285" s="2" customFormat="1" ht="21.75" customHeight="1">
      <c r="A285" s="37"/>
      <c r="B285" s="38"/>
      <c r="C285" s="218" t="s">
        <v>436</v>
      </c>
      <c r="D285" s="218" t="s">
        <v>135</v>
      </c>
      <c r="E285" s="219" t="s">
        <v>366</v>
      </c>
      <c r="F285" s="220" t="s">
        <v>367</v>
      </c>
      <c r="G285" s="221" t="s">
        <v>223</v>
      </c>
      <c r="H285" s="222">
        <v>124.2</v>
      </c>
      <c r="I285" s="223"/>
      <c r="J285" s="224">
        <f>ROUND(I285*H285,2)</f>
        <v>0</v>
      </c>
      <c r="K285" s="225"/>
      <c r="L285" s="43"/>
      <c r="M285" s="226" t="s">
        <v>1</v>
      </c>
      <c r="N285" s="227" t="s">
        <v>45</v>
      </c>
      <c r="O285" s="90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0" t="s">
        <v>139</v>
      </c>
      <c r="AT285" s="230" t="s">
        <v>135</v>
      </c>
      <c r="AU285" s="230" t="s">
        <v>90</v>
      </c>
      <c r="AY285" s="16" t="s">
        <v>132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6" t="s">
        <v>88</v>
      </c>
      <c r="BK285" s="231">
        <f>ROUND(I285*H285,2)</f>
        <v>0</v>
      </c>
      <c r="BL285" s="16" t="s">
        <v>139</v>
      </c>
      <c r="BM285" s="230" t="s">
        <v>437</v>
      </c>
    </row>
    <row r="286" s="2" customFormat="1" ht="24.15" customHeight="1">
      <c r="A286" s="37"/>
      <c r="B286" s="38"/>
      <c r="C286" s="218" t="s">
        <v>438</v>
      </c>
      <c r="D286" s="218" t="s">
        <v>135</v>
      </c>
      <c r="E286" s="219" t="s">
        <v>370</v>
      </c>
      <c r="F286" s="220" t="s">
        <v>242</v>
      </c>
      <c r="G286" s="221" t="s">
        <v>223</v>
      </c>
      <c r="H286" s="222">
        <v>621</v>
      </c>
      <c r="I286" s="223"/>
      <c r="J286" s="224">
        <f>ROUND(I286*H286,2)</f>
        <v>0</v>
      </c>
      <c r="K286" s="225"/>
      <c r="L286" s="43"/>
      <c r="M286" s="226" t="s">
        <v>1</v>
      </c>
      <c r="N286" s="227" t="s">
        <v>45</v>
      </c>
      <c r="O286" s="90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0" t="s">
        <v>139</v>
      </c>
      <c r="AT286" s="230" t="s">
        <v>135</v>
      </c>
      <c r="AU286" s="230" t="s">
        <v>90</v>
      </c>
      <c r="AY286" s="16" t="s">
        <v>132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6" t="s">
        <v>88</v>
      </c>
      <c r="BK286" s="231">
        <f>ROUND(I286*H286,2)</f>
        <v>0</v>
      </c>
      <c r="BL286" s="16" t="s">
        <v>139</v>
      </c>
      <c r="BM286" s="230" t="s">
        <v>439</v>
      </c>
    </row>
    <row r="287" s="2" customFormat="1">
      <c r="A287" s="37"/>
      <c r="B287" s="38"/>
      <c r="C287" s="39"/>
      <c r="D287" s="234" t="s">
        <v>166</v>
      </c>
      <c r="E287" s="39"/>
      <c r="F287" s="255" t="s">
        <v>372</v>
      </c>
      <c r="G287" s="39"/>
      <c r="H287" s="39"/>
      <c r="I287" s="256"/>
      <c r="J287" s="39"/>
      <c r="K287" s="39"/>
      <c r="L287" s="43"/>
      <c r="M287" s="257"/>
      <c r="N287" s="258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166</v>
      </c>
      <c r="AU287" s="16" t="s">
        <v>90</v>
      </c>
    </row>
    <row r="288" s="13" customFormat="1">
      <c r="A288" s="13"/>
      <c r="B288" s="232"/>
      <c r="C288" s="233"/>
      <c r="D288" s="234" t="s">
        <v>141</v>
      </c>
      <c r="E288" s="235" t="s">
        <v>1</v>
      </c>
      <c r="F288" s="236" t="s">
        <v>388</v>
      </c>
      <c r="G288" s="233"/>
      <c r="H288" s="237">
        <v>621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141</v>
      </c>
      <c r="AU288" s="243" t="s">
        <v>90</v>
      </c>
      <c r="AV288" s="13" t="s">
        <v>90</v>
      </c>
      <c r="AW288" s="13" t="s">
        <v>36</v>
      </c>
      <c r="AX288" s="13" t="s">
        <v>88</v>
      </c>
      <c r="AY288" s="243" t="s">
        <v>132</v>
      </c>
    </row>
    <row r="289" s="12" customFormat="1" ht="22.8" customHeight="1">
      <c r="A289" s="12"/>
      <c r="B289" s="202"/>
      <c r="C289" s="203"/>
      <c r="D289" s="204" t="s">
        <v>79</v>
      </c>
      <c r="E289" s="216" t="s">
        <v>440</v>
      </c>
      <c r="F289" s="216" t="s">
        <v>441</v>
      </c>
      <c r="G289" s="203"/>
      <c r="H289" s="203"/>
      <c r="I289" s="206"/>
      <c r="J289" s="217">
        <f>BK289</f>
        <v>0</v>
      </c>
      <c r="K289" s="203"/>
      <c r="L289" s="208"/>
      <c r="M289" s="209"/>
      <c r="N289" s="210"/>
      <c r="O289" s="210"/>
      <c r="P289" s="211">
        <f>P290</f>
        <v>0</v>
      </c>
      <c r="Q289" s="210"/>
      <c r="R289" s="211">
        <f>R290</f>
        <v>0</v>
      </c>
      <c r="S289" s="210"/>
      <c r="T289" s="212">
        <f>T290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3" t="s">
        <v>88</v>
      </c>
      <c r="AT289" s="214" t="s">
        <v>79</v>
      </c>
      <c r="AU289" s="214" t="s">
        <v>88</v>
      </c>
      <c r="AY289" s="213" t="s">
        <v>132</v>
      </c>
      <c r="BK289" s="215">
        <f>BK290</f>
        <v>0</v>
      </c>
    </row>
    <row r="290" s="2" customFormat="1" ht="24.15" customHeight="1">
      <c r="A290" s="37"/>
      <c r="B290" s="38"/>
      <c r="C290" s="218" t="s">
        <v>442</v>
      </c>
      <c r="D290" s="218" t="s">
        <v>135</v>
      </c>
      <c r="E290" s="219" t="s">
        <v>443</v>
      </c>
      <c r="F290" s="220" t="s">
        <v>444</v>
      </c>
      <c r="G290" s="221" t="s">
        <v>172</v>
      </c>
      <c r="H290" s="222">
        <v>31.991</v>
      </c>
      <c r="I290" s="223"/>
      <c r="J290" s="224">
        <f>ROUND(I290*H290,2)</f>
        <v>0</v>
      </c>
      <c r="K290" s="225"/>
      <c r="L290" s="43"/>
      <c r="M290" s="226" t="s">
        <v>1</v>
      </c>
      <c r="N290" s="227" t="s">
        <v>45</v>
      </c>
      <c r="O290" s="90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0" t="s">
        <v>139</v>
      </c>
      <c r="AT290" s="230" t="s">
        <v>135</v>
      </c>
      <c r="AU290" s="230" t="s">
        <v>90</v>
      </c>
      <c r="AY290" s="16" t="s">
        <v>132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6" t="s">
        <v>88</v>
      </c>
      <c r="BK290" s="231">
        <f>ROUND(I290*H290,2)</f>
        <v>0</v>
      </c>
      <c r="BL290" s="16" t="s">
        <v>139</v>
      </c>
      <c r="BM290" s="230" t="s">
        <v>445</v>
      </c>
    </row>
    <row r="291" s="12" customFormat="1" ht="25.92" customHeight="1">
      <c r="A291" s="12"/>
      <c r="B291" s="202"/>
      <c r="C291" s="203"/>
      <c r="D291" s="204" t="s">
        <v>79</v>
      </c>
      <c r="E291" s="205" t="s">
        <v>446</v>
      </c>
      <c r="F291" s="205" t="s">
        <v>447</v>
      </c>
      <c r="G291" s="203"/>
      <c r="H291" s="203"/>
      <c r="I291" s="206"/>
      <c r="J291" s="207">
        <f>BK291</f>
        <v>0</v>
      </c>
      <c r="K291" s="203"/>
      <c r="L291" s="208"/>
      <c r="M291" s="209"/>
      <c r="N291" s="210"/>
      <c r="O291" s="210"/>
      <c r="P291" s="211">
        <f>P292</f>
        <v>0</v>
      </c>
      <c r="Q291" s="210"/>
      <c r="R291" s="211">
        <f>R292</f>
        <v>0</v>
      </c>
      <c r="S291" s="210"/>
      <c r="T291" s="212">
        <f>T292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3" t="s">
        <v>157</v>
      </c>
      <c r="AT291" s="214" t="s">
        <v>79</v>
      </c>
      <c r="AU291" s="214" t="s">
        <v>80</v>
      </c>
      <c r="AY291" s="213" t="s">
        <v>132</v>
      </c>
      <c r="BK291" s="215">
        <f>BK292</f>
        <v>0</v>
      </c>
    </row>
    <row r="292" s="12" customFormat="1" ht="22.8" customHeight="1">
      <c r="A292" s="12"/>
      <c r="B292" s="202"/>
      <c r="C292" s="203"/>
      <c r="D292" s="204" t="s">
        <v>79</v>
      </c>
      <c r="E292" s="216" t="s">
        <v>448</v>
      </c>
      <c r="F292" s="216" t="s">
        <v>449</v>
      </c>
      <c r="G292" s="203"/>
      <c r="H292" s="203"/>
      <c r="I292" s="206"/>
      <c r="J292" s="217">
        <f>BK292</f>
        <v>0</v>
      </c>
      <c r="K292" s="203"/>
      <c r="L292" s="208"/>
      <c r="M292" s="209"/>
      <c r="N292" s="210"/>
      <c r="O292" s="210"/>
      <c r="P292" s="211">
        <f>SUM(P293:P298)</f>
        <v>0</v>
      </c>
      <c r="Q292" s="210"/>
      <c r="R292" s="211">
        <f>SUM(R293:R298)</f>
        <v>0</v>
      </c>
      <c r="S292" s="210"/>
      <c r="T292" s="212">
        <f>SUM(T293:T298)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3" t="s">
        <v>157</v>
      </c>
      <c r="AT292" s="214" t="s">
        <v>79</v>
      </c>
      <c r="AU292" s="214" t="s">
        <v>88</v>
      </c>
      <c r="AY292" s="213" t="s">
        <v>132</v>
      </c>
      <c r="BK292" s="215">
        <f>SUM(BK293:BK298)</f>
        <v>0</v>
      </c>
    </row>
    <row r="293" s="2" customFormat="1" ht="16.5" customHeight="1">
      <c r="A293" s="37"/>
      <c r="B293" s="38"/>
      <c r="C293" s="218" t="s">
        <v>450</v>
      </c>
      <c r="D293" s="218" t="s">
        <v>135</v>
      </c>
      <c r="E293" s="219" t="s">
        <v>451</v>
      </c>
      <c r="F293" s="220" t="s">
        <v>452</v>
      </c>
      <c r="G293" s="221" t="s">
        <v>453</v>
      </c>
      <c r="H293" s="222">
        <v>1</v>
      </c>
      <c r="I293" s="223"/>
      <c r="J293" s="224">
        <f>ROUND(I293*H293,2)</f>
        <v>0</v>
      </c>
      <c r="K293" s="225"/>
      <c r="L293" s="43"/>
      <c r="M293" s="226" t="s">
        <v>1</v>
      </c>
      <c r="N293" s="227" t="s">
        <v>45</v>
      </c>
      <c r="O293" s="90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0" t="s">
        <v>454</v>
      </c>
      <c r="AT293" s="230" t="s">
        <v>135</v>
      </c>
      <c r="AU293" s="230" t="s">
        <v>90</v>
      </c>
      <c r="AY293" s="16" t="s">
        <v>132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6" t="s">
        <v>88</v>
      </c>
      <c r="BK293" s="231">
        <f>ROUND(I293*H293,2)</f>
        <v>0</v>
      </c>
      <c r="BL293" s="16" t="s">
        <v>454</v>
      </c>
      <c r="BM293" s="230" t="s">
        <v>455</v>
      </c>
    </row>
    <row r="294" s="2" customFormat="1">
      <c r="A294" s="37"/>
      <c r="B294" s="38"/>
      <c r="C294" s="39"/>
      <c r="D294" s="234" t="s">
        <v>166</v>
      </c>
      <c r="E294" s="39"/>
      <c r="F294" s="255" t="s">
        <v>456</v>
      </c>
      <c r="G294" s="39"/>
      <c r="H294" s="39"/>
      <c r="I294" s="256"/>
      <c r="J294" s="39"/>
      <c r="K294" s="39"/>
      <c r="L294" s="43"/>
      <c r="M294" s="257"/>
      <c r="N294" s="258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166</v>
      </c>
      <c r="AU294" s="16" t="s">
        <v>90</v>
      </c>
    </row>
    <row r="295" s="2" customFormat="1" ht="16.5" customHeight="1">
      <c r="A295" s="37"/>
      <c r="B295" s="38"/>
      <c r="C295" s="218" t="s">
        <v>457</v>
      </c>
      <c r="D295" s="218" t="s">
        <v>135</v>
      </c>
      <c r="E295" s="219" t="s">
        <v>458</v>
      </c>
      <c r="F295" s="220" t="s">
        <v>459</v>
      </c>
      <c r="G295" s="221" t="s">
        <v>453</v>
      </c>
      <c r="H295" s="222">
        <v>1</v>
      </c>
      <c r="I295" s="223"/>
      <c r="J295" s="224">
        <f>ROUND(I295*H295,2)</f>
        <v>0</v>
      </c>
      <c r="K295" s="225"/>
      <c r="L295" s="43"/>
      <c r="M295" s="226" t="s">
        <v>1</v>
      </c>
      <c r="N295" s="227" t="s">
        <v>45</v>
      </c>
      <c r="O295" s="90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0" t="s">
        <v>454</v>
      </c>
      <c r="AT295" s="230" t="s">
        <v>135</v>
      </c>
      <c r="AU295" s="230" t="s">
        <v>90</v>
      </c>
      <c r="AY295" s="16" t="s">
        <v>132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6" t="s">
        <v>88</v>
      </c>
      <c r="BK295" s="231">
        <f>ROUND(I295*H295,2)</f>
        <v>0</v>
      </c>
      <c r="BL295" s="16" t="s">
        <v>454</v>
      </c>
      <c r="BM295" s="230" t="s">
        <v>460</v>
      </c>
    </row>
    <row r="296" s="2" customFormat="1" ht="16.5" customHeight="1">
      <c r="A296" s="37"/>
      <c r="B296" s="38"/>
      <c r="C296" s="218" t="s">
        <v>461</v>
      </c>
      <c r="D296" s="218" t="s">
        <v>135</v>
      </c>
      <c r="E296" s="219" t="s">
        <v>462</v>
      </c>
      <c r="F296" s="220" t="s">
        <v>463</v>
      </c>
      <c r="G296" s="221" t="s">
        <v>453</v>
      </c>
      <c r="H296" s="222">
        <v>1</v>
      </c>
      <c r="I296" s="223"/>
      <c r="J296" s="224">
        <f>ROUND(I296*H296,2)</f>
        <v>0</v>
      </c>
      <c r="K296" s="225"/>
      <c r="L296" s="43"/>
      <c r="M296" s="226" t="s">
        <v>1</v>
      </c>
      <c r="N296" s="227" t="s">
        <v>45</v>
      </c>
      <c r="O296" s="90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0" t="s">
        <v>454</v>
      </c>
      <c r="AT296" s="230" t="s">
        <v>135</v>
      </c>
      <c r="AU296" s="230" t="s">
        <v>90</v>
      </c>
      <c r="AY296" s="16" t="s">
        <v>132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6" t="s">
        <v>88</v>
      </c>
      <c r="BK296" s="231">
        <f>ROUND(I296*H296,2)</f>
        <v>0</v>
      </c>
      <c r="BL296" s="16" t="s">
        <v>454</v>
      </c>
      <c r="BM296" s="230" t="s">
        <v>464</v>
      </c>
    </row>
    <row r="297" s="2" customFormat="1" ht="16.5" customHeight="1">
      <c r="A297" s="37"/>
      <c r="B297" s="38"/>
      <c r="C297" s="218" t="s">
        <v>465</v>
      </c>
      <c r="D297" s="218" t="s">
        <v>135</v>
      </c>
      <c r="E297" s="219" t="s">
        <v>466</v>
      </c>
      <c r="F297" s="220" t="s">
        <v>467</v>
      </c>
      <c r="G297" s="221" t="s">
        <v>453</v>
      </c>
      <c r="H297" s="222">
        <v>1</v>
      </c>
      <c r="I297" s="223"/>
      <c r="J297" s="224">
        <f>ROUND(I297*H297,2)</f>
        <v>0</v>
      </c>
      <c r="K297" s="225"/>
      <c r="L297" s="43"/>
      <c r="M297" s="226" t="s">
        <v>1</v>
      </c>
      <c r="N297" s="227" t="s">
        <v>45</v>
      </c>
      <c r="O297" s="90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0" t="s">
        <v>454</v>
      </c>
      <c r="AT297" s="230" t="s">
        <v>135</v>
      </c>
      <c r="AU297" s="230" t="s">
        <v>90</v>
      </c>
      <c r="AY297" s="16" t="s">
        <v>132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6" t="s">
        <v>88</v>
      </c>
      <c r="BK297" s="231">
        <f>ROUND(I297*H297,2)</f>
        <v>0</v>
      </c>
      <c r="BL297" s="16" t="s">
        <v>454</v>
      </c>
      <c r="BM297" s="230" t="s">
        <v>468</v>
      </c>
    </row>
    <row r="298" s="2" customFormat="1">
      <c r="A298" s="37"/>
      <c r="B298" s="38"/>
      <c r="C298" s="39"/>
      <c r="D298" s="234" t="s">
        <v>166</v>
      </c>
      <c r="E298" s="39"/>
      <c r="F298" s="255" t="s">
        <v>469</v>
      </c>
      <c r="G298" s="39"/>
      <c r="H298" s="39"/>
      <c r="I298" s="256"/>
      <c r="J298" s="39"/>
      <c r="K298" s="39"/>
      <c r="L298" s="43"/>
      <c r="M298" s="270"/>
      <c r="N298" s="271"/>
      <c r="O298" s="272"/>
      <c r="P298" s="272"/>
      <c r="Q298" s="272"/>
      <c r="R298" s="272"/>
      <c r="S298" s="272"/>
      <c r="T298" s="273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166</v>
      </c>
      <c r="AU298" s="16" t="s">
        <v>90</v>
      </c>
    </row>
    <row r="299" s="2" customFormat="1" ht="6.96" customHeight="1">
      <c r="A299" s="37"/>
      <c r="B299" s="65"/>
      <c r="C299" s="66"/>
      <c r="D299" s="66"/>
      <c r="E299" s="66"/>
      <c r="F299" s="66"/>
      <c r="G299" s="66"/>
      <c r="H299" s="66"/>
      <c r="I299" s="66"/>
      <c r="J299" s="66"/>
      <c r="K299" s="66"/>
      <c r="L299" s="43"/>
      <c r="M299" s="37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</row>
  </sheetData>
  <sheetProtection sheet="1" autoFilter="0" formatColumns="0" formatRows="0" objects="1" scenarios="1" spinCount="100000" saltValue="2WTZtmnwrTFHSAu2HhDBFGP1Eh5goLRJ4u/hgHXsex/UErBB0oKfju9Wbv0Gw9cl0M6xI9/lP8a/LxXgON3RAQ==" hashValue="MhFZogJd6TJ2PFytpN3KILNBe/MgWm7QL6P395CFeQ5DMez5+SaG2ClCmUwadgpjwvID0Hn6Pj5EpAmWwsLIZA==" algorithmName="SHA-512" password="CC35"/>
  <autoFilter ref="C124:K29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PD – Výsadby BK16d, BK17a, BK17b a BC10 v k.ú. Veselí-Předměstí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470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25. 11. 2023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38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ROUND((SUM(BE126:BE339)),  2)</f>
        <v>0</v>
      </c>
      <c r="G33" s="37"/>
      <c r="H33" s="37"/>
      <c r="I33" s="154">
        <v>0.20999999999999999</v>
      </c>
      <c r="J33" s="153">
        <f>ROUND(((SUM(BE126:BE339))*I33),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ROUND((SUM(BF126:BF339)),  2)</f>
        <v>0</v>
      </c>
      <c r="G34" s="37"/>
      <c r="H34" s="37"/>
      <c r="I34" s="154">
        <v>0.12</v>
      </c>
      <c r="J34" s="153">
        <f>ROUND(((SUM(BF126:BF339))*I34),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ROUND((SUM(BG126:BG339)),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ROUND((SUM(BH126:BH339)),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ROUND((SUM(BI126:BI339)),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PD – Výsadby BK16d, BK17a, BK17b a BC10 v k.ú. Veselí-Předměstí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BC10 - Biocentrum BC10 (oblast C)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Veselí nad Moravou</v>
      </c>
      <c r="G89" s="39"/>
      <c r="H89" s="39"/>
      <c r="I89" s="31" t="s">
        <v>22</v>
      </c>
      <c r="J89" s="78" t="str">
        <f>IF(J12="","",J12)</f>
        <v>25. 11. 2023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KPÚ pro JMK, pobočka Hodonín</v>
      </c>
      <c r="G91" s="39"/>
      <c r="H91" s="39"/>
      <c r="I91" s="31" t="s">
        <v>32</v>
      </c>
      <c r="J91" s="35" t="str">
        <f>E21</f>
        <v>Fragula,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>Ing. Tomáš Hájek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104</v>
      </c>
      <c r="D94" s="175"/>
      <c r="E94" s="175"/>
      <c r="F94" s="175"/>
      <c r="G94" s="175"/>
      <c r="H94" s="175"/>
      <c r="I94" s="175"/>
      <c r="J94" s="176" t="s">
        <v>105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106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107</v>
      </c>
    </row>
    <row r="97" s="9" customFormat="1" ht="24.96" customHeight="1">
      <c r="A97" s="9"/>
      <c r="B97" s="178"/>
      <c r="C97" s="179"/>
      <c r="D97" s="180" t="s">
        <v>108</v>
      </c>
      <c r="E97" s="181"/>
      <c r="F97" s="181"/>
      <c r="G97" s="181"/>
      <c r="H97" s="181"/>
      <c r="I97" s="181"/>
      <c r="J97" s="182">
        <f>J127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109</v>
      </c>
      <c r="E98" s="187"/>
      <c r="F98" s="187"/>
      <c r="G98" s="187"/>
      <c r="H98" s="187"/>
      <c r="I98" s="187"/>
      <c r="J98" s="188">
        <f>J128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110</v>
      </c>
      <c r="E99" s="187"/>
      <c r="F99" s="187"/>
      <c r="G99" s="187"/>
      <c r="H99" s="187"/>
      <c r="I99" s="187"/>
      <c r="J99" s="188">
        <f>J178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471</v>
      </c>
      <c r="E100" s="187"/>
      <c r="F100" s="187"/>
      <c r="G100" s="187"/>
      <c r="H100" s="187"/>
      <c r="I100" s="187"/>
      <c r="J100" s="188">
        <f>J214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111</v>
      </c>
      <c r="E101" s="187"/>
      <c r="F101" s="187"/>
      <c r="G101" s="187"/>
      <c r="H101" s="187"/>
      <c r="I101" s="187"/>
      <c r="J101" s="188">
        <f>J228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112</v>
      </c>
      <c r="E102" s="187"/>
      <c r="F102" s="187"/>
      <c r="G102" s="187"/>
      <c r="H102" s="187"/>
      <c r="I102" s="187"/>
      <c r="J102" s="188">
        <f>J264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113</v>
      </c>
      <c r="E103" s="187"/>
      <c r="F103" s="187"/>
      <c r="G103" s="187"/>
      <c r="H103" s="187"/>
      <c r="I103" s="187"/>
      <c r="J103" s="188">
        <f>J288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114</v>
      </c>
      <c r="E104" s="187"/>
      <c r="F104" s="187"/>
      <c r="G104" s="187"/>
      <c r="H104" s="187"/>
      <c r="I104" s="187"/>
      <c r="J104" s="188">
        <f>J331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8"/>
      <c r="C105" s="179"/>
      <c r="D105" s="180" t="s">
        <v>115</v>
      </c>
      <c r="E105" s="181"/>
      <c r="F105" s="181"/>
      <c r="G105" s="181"/>
      <c r="H105" s="181"/>
      <c r="I105" s="181"/>
      <c r="J105" s="182">
        <f>J333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4"/>
      <c r="C106" s="185"/>
      <c r="D106" s="186" t="s">
        <v>116</v>
      </c>
      <c r="E106" s="187"/>
      <c r="F106" s="187"/>
      <c r="G106" s="187"/>
      <c r="H106" s="187"/>
      <c r="I106" s="187"/>
      <c r="J106" s="188">
        <f>J334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117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6.25" customHeight="1">
      <c r="A116" s="37"/>
      <c r="B116" s="38"/>
      <c r="C116" s="39"/>
      <c r="D116" s="39"/>
      <c r="E116" s="173" t="str">
        <f>E7</f>
        <v>PD – Výsadby BK16d, BK17a, BK17b a BC10 v k.ú. Veselí-Předměstí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101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BC10 - Biocentrum BC10 (oblast C)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>Veselí nad Moravou</v>
      </c>
      <c r="G120" s="39"/>
      <c r="H120" s="39"/>
      <c r="I120" s="31" t="s">
        <v>22</v>
      </c>
      <c r="J120" s="78" t="str">
        <f>IF(J12="","",J12)</f>
        <v>25. 11. 2023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E15</f>
        <v>KPÚ pro JMK, pobočka Hodonín</v>
      </c>
      <c r="G122" s="39"/>
      <c r="H122" s="39"/>
      <c r="I122" s="31" t="s">
        <v>32</v>
      </c>
      <c r="J122" s="35" t="str">
        <f>E21</f>
        <v>Fragula, s.r.o.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30</v>
      </c>
      <c r="D123" s="39"/>
      <c r="E123" s="39"/>
      <c r="F123" s="26" t="str">
        <f>IF(E18="","",E18)</f>
        <v>Vyplň údaj</v>
      </c>
      <c r="G123" s="39"/>
      <c r="H123" s="39"/>
      <c r="I123" s="31" t="s">
        <v>37</v>
      </c>
      <c r="J123" s="35" t="str">
        <f>E24</f>
        <v>Ing. Tomáš Hájek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0"/>
      <c r="B125" s="191"/>
      <c r="C125" s="192" t="s">
        <v>118</v>
      </c>
      <c r="D125" s="193" t="s">
        <v>65</v>
      </c>
      <c r="E125" s="193" t="s">
        <v>61</v>
      </c>
      <c r="F125" s="193" t="s">
        <v>62</v>
      </c>
      <c r="G125" s="193" t="s">
        <v>119</v>
      </c>
      <c r="H125" s="193" t="s">
        <v>120</v>
      </c>
      <c r="I125" s="193" t="s">
        <v>121</v>
      </c>
      <c r="J125" s="194" t="s">
        <v>105</v>
      </c>
      <c r="K125" s="195" t="s">
        <v>122</v>
      </c>
      <c r="L125" s="196"/>
      <c r="M125" s="99" t="s">
        <v>1</v>
      </c>
      <c r="N125" s="100" t="s">
        <v>44</v>
      </c>
      <c r="O125" s="100" t="s">
        <v>123</v>
      </c>
      <c r="P125" s="100" t="s">
        <v>124</v>
      </c>
      <c r="Q125" s="100" t="s">
        <v>125</v>
      </c>
      <c r="R125" s="100" t="s">
        <v>126</v>
      </c>
      <c r="S125" s="100" t="s">
        <v>127</v>
      </c>
      <c r="T125" s="101" t="s">
        <v>128</v>
      </c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="2" customFormat="1" ht="22.8" customHeight="1">
      <c r="A126" s="37"/>
      <c r="B126" s="38"/>
      <c r="C126" s="106" t="s">
        <v>129</v>
      </c>
      <c r="D126" s="39"/>
      <c r="E126" s="39"/>
      <c r="F126" s="39"/>
      <c r="G126" s="39"/>
      <c r="H126" s="39"/>
      <c r="I126" s="39"/>
      <c r="J126" s="197">
        <f>BK126</f>
        <v>0</v>
      </c>
      <c r="K126" s="39"/>
      <c r="L126" s="43"/>
      <c r="M126" s="102"/>
      <c r="N126" s="198"/>
      <c r="O126" s="103"/>
      <c r="P126" s="199">
        <f>P127+P333</f>
        <v>0</v>
      </c>
      <c r="Q126" s="103"/>
      <c r="R126" s="199">
        <f>R127+R333</f>
        <v>17.760176699999999</v>
      </c>
      <c r="S126" s="103"/>
      <c r="T126" s="200">
        <f>T127+T333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79</v>
      </c>
      <c r="AU126" s="16" t="s">
        <v>107</v>
      </c>
      <c r="BK126" s="201">
        <f>BK127+BK333</f>
        <v>0</v>
      </c>
    </row>
    <row r="127" s="12" customFormat="1" ht="25.92" customHeight="1">
      <c r="A127" s="12"/>
      <c r="B127" s="202"/>
      <c r="C127" s="203"/>
      <c r="D127" s="204" t="s">
        <v>79</v>
      </c>
      <c r="E127" s="205" t="s">
        <v>130</v>
      </c>
      <c r="F127" s="205" t="s">
        <v>131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P128+P178+P214+P228+P264+P288+P331</f>
        <v>0</v>
      </c>
      <c r="Q127" s="210"/>
      <c r="R127" s="211">
        <f>R128+R178+R214+R228+R264+R288+R331</f>
        <v>17.760176699999999</v>
      </c>
      <c r="S127" s="210"/>
      <c r="T127" s="212">
        <f>T128+T178+T214+T228+T264+T288+T331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88</v>
      </c>
      <c r="AT127" s="214" t="s">
        <v>79</v>
      </c>
      <c r="AU127" s="214" t="s">
        <v>80</v>
      </c>
      <c r="AY127" s="213" t="s">
        <v>132</v>
      </c>
      <c r="BK127" s="215">
        <f>BK128+BK178+BK214+BK228+BK264+BK288+BK331</f>
        <v>0</v>
      </c>
    </row>
    <row r="128" s="12" customFormat="1" ht="22.8" customHeight="1">
      <c r="A128" s="12"/>
      <c r="B128" s="202"/>
      <c r="C128" s="203"/>
      <c r="D128" s="204" t="s">
        <v>79</v>
      </c>
      <c r="E128" s="216" t="s">
        <v>133</v>
      </c>
      <c r="F128" s="216" t="s">
        <v>134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SUM(P129:P177)</f>
        <v>0</v>
      </c>
      <c r="Q128" s="210"/>
      <c r="R128" s="211">
        <f>SUM(R129:R177)</f>
        <v>11.120646699999998</v>
      </c>
      <c r="S128" s="210"/>
      <c r="T128" s="212">
        <f>SUM(T129:T177)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88</v>
      </c>
      <c r="AT128" s="214" t="s">
        <v>79</v>
      </c>
      <c r="AU128" s="214" t="s">
        <v>88</v>
      </c>
      <c r="AY128" s="213" t="s">
        <v>132</v>
      </c>
      <c r="BK128" s="215">
        <f>SUM(BK129:BK177)</f>
        <v>0</v>
      </c>
    </row>
    <row r="129" s="2" customFormat="1" ht="33" customHeight="1">
      <c r="A129" s="37"/>
      <c r="B129" s="38"/>
      <c r="C129" s="218" t="s">
        <v>88</v>
      </c>
      <c r="D129" s="218" t="s">
        <v>135</v>
      </c>
      <c r="E129" s="219" t="s">
        <v>136</v>
      </c>
      <c r="F129" s="220" t="s">
        <v>137</v>
      </c>
      <c r="G129" s="221" t="s">
        <v>138</v>
      </c>
      <c r="H129" s="222">
        <v>87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45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139</v>
      </c>
      <c r="AT129" s="230" t="s">
        <v>135</v>
      </c>
      <c r="AU129" s="230" t="s">
        <v>90</v>
      </c>
      <c r="AY129" s="16" t="s">
        <v>132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88</v>
      </c>
      <c r="BK129" s="231">
        <f>ROUND(I129*H129,2)</f>
        <v>0</v>
      </c>
      <c r="BL129" s="16" t="s">
        <v>139</v>
      </c>
      <c r="BM129" s="230" t="s">
        <v>472</v>
      </c>
    </row>
    <row r="130" s="13" customFormat="1">
      <c r="A130" s="13"/>
      <c r="B130" s="232"/>
      <c r="C130" s="233"/>
      <c r="D130" s="234" t="s">
        <v>141</v>
      </c>
      <c r="E130" s="235" t="s">
        <v>1</v>
      </c>
      <c r="F130" s="236" t="s">
        <v>473</v>
      </c>
      <c r="G130" s="233"/>
      <c r="H130" s="237">
        <v>20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141</v>
      </c>
      <c r="AU130" s="243" t="s">
        <v>90</v>
      </c>
      <c r="AV130" s="13" t="s">
        <v>90</v>
      </c>
      <c r="AW130" s="13" t="s">
        <v>36</v>
      </c>
      <c r="AX130" s="13" t="s">
        <v>80</v>
      </c>
      <c r="AY130" s="243" t="s">
        <v>132</v>
      </c>
    </row>
    <row r="131" s="13" customFormat="1">
      <c r="A131" s="13"/>
      <c r="B131" s="232"/>
      <c r="C131" s="233"/>
      <c r="D131" s="234" t="s">
        <v>141</v>
      </c>
      <c r="E131" s="235" t="s">
        <v>1</v>
      </c>
      <c r="F131" s="236" t="s">
        <v>474</v>
      </c>
      <c r="G131" s="233"/>
      <c r="H131" s="237">
        <v>9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141</v>
      </c>
      <c r="AU131" s="243" t="s">
        <v>90</v>
      </c>
      <c r="AV131" s="13" t="s">
        <v>90</v>
      </c>
      <c r="AW131" s="13" t="s">
        <v>36</v>
      </c>
      <c r="AX131" s="13" t="s">
        <v>80</v>
      </c>
      <c r="AY131" s="243" t="s">
        <v>132</v>
      </c>
    </row>
    <row r="132" s="13" customFormat="1">
      <c r="A132" s="13"/>
      <c r="B132" s="232"/>
      <c r="C132" s="233"/>
      <c r="D132" s="234" t="s">
        <v>141</v>
      </c>
      <c r="E132" s="235" t="s">
        <v>1</v>
      </c>
      <c r="F132" s="236" t="s">
        <v>475</v>
      </c>
      <c r="G132" s="233"/>
      <c r="H132" s="237">
        <v>20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141</v>
      </c>
      <c r="AU132" s="243" t="s">
        <v>90</v>
      </c>
      <c r="AV132" s="13" t="s">
        <v>90</v>
      </c>
      <c r="AW132" s="13" t="s">
        <v>36</v>
      </c>
      <c r="AX132" s="13" t="s">
        <v>80</v>
      </c>
      <c r="AY132" s="243" t="s">
        <v>132</v>
      </c>
    </row>
    <row r="133" s="13" customFormat="1">
      <c r="A133" s="13"/>
      <c r="B133" s="232"/>
      <c r="C133" s="233"/>
      <c r="D133" s="234" t="s">
        <v>141</v>
      </c>
      <c r="E133" s="235" t="s">
        <v>1</v>
      </c>
      <c r="F133" s="236" t="s">
        <v>476</v>
      </c>
      <c r="G133" s="233"/>
      <c r="H133" s="237">
        <v>19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141</v>
      </c>
      <c r="AU133" s="243" t="s">
        <v>90</v>
      </c>
      <c r="AV133" s="13" t="s">
        <v>90</v>
      </c>
      <c r="AW133" s="13" t="s">
        <v>36</v>
      </c>
      <c r="AX133" s="13" t="s">
        <v>80</v>
      </c>
      <c r="AY133" s="243" t="s">
        <v>132</v>
      </c>
    </row>
    <row r="134" s="13" customFormat="1">
      <c r="A134" s="13"/>
      <c r="B134" s="232"/>
      <c r="C134" s="233"/>
      <c r="D134" s="234" t="s">
        <v>141</v>
      </c>
      <c r="E134" s="235" t="s">
        <v>1</v>
      </c>
      <c r="F134" s="236" t="s">
        <v>477</v>
      </c>
      <c r="G134" s="233"/>
      <c r="H134" s="237">
        <v>19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141</v>
      </c>
      <c r="AU134" s="243" t="s">
        <v>90</v>
      </c>
      <c r="AV134" s="13" t="s">
        <v>90</v>
      </c>
      <c r="AW134" s="13" t="s">
        <v>36</v>
      </c>
      <c r="AX134" s="13" t="s">
        <v>80</v>
      </c>
      <c r="AY134" s="243" t="s">
        <v>132</v>
      </c>
    </row>
    <row r="135" s="14" customFormat="1">
      <c r="A135" s="14"/>
      <c r="B135" s="259"/>
      <c r="C135" s="260"/>
      <c r="D135" s="234" t="s">
        <v>141</v>
      </c>
      <c r="E135" s="261" t="s">
        <v>1</v>
      </c>
      <c r="F135" s="262" t="s">
        <v>254</v>
      </c>
      <c r="G135" s="260"/>
      <c r="H135" s="263">
        <v>87</v>
      </c>
      <c r="I135" s="264"/>
      <c r="J135" s="260"/>
      <c r="K135" s="260"/>
      <c r="L135" s="265"/>
      <c r="M135" s="266"/>
      <c r="N135" s="267"/>
      <c r="O135" s="267"/>
      <c r="P135" s="267"/>
      <c r="Q135" s="267"/>
      <c r="R135" s="267"/>
      <c r="S135" s="267"/>
      <c r="T135" s="26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9" t="s">
        <v>141</v>
      </c>
      <c r="AU135" s="269" t="s">
        <v>90</v>
      </c>
      <c r="AV135" s="14" t="s">
        <v>139</v>
      </c>
      <c r="AW135" s="14" t="s">
        <v>36</v>
      </c>
      <c r="AX135" s="14" t="s">
        <v>88</v>
      </c>
      <c r="AY135" s="269" t="s">
        <v>132</v>
      </c>
    </row>
    <row r="136" s="2" customFormat="1" ht="24.15" customHeight="1">
      <c r="A136" s="37"/>
      <c r="B136" s="38"/>
      <c r="C136" s="218" t="s">
        <v>90</v>
      </c>
      <c r="D136" s="218" t="s">
        <v>135</v>
      </c>
      <c r="E136" s="219" t="s">
        <v>143</v>
      </c>
      <c r="F136" s="220" t="s">
        <v>144</v>
      </c>
      <c r="G136" s="221" t="s">
        <v>138</v>
      </c>
      <c r="H136" s="222">
        <v>87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45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139</v>
      </c>
      <c r="AT136" s="230" t="s">
        <v>135</v>
      </c>
      <c r="AU136" s="230" t="s">
        <v>90</v>
      </c>
      <c r="AY136" s="16" t="s">
        <v>132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88</v>
      </c>
      <c r="BK136" s="231">
        <f>ROUND(I136*H136,2)</f>
        <v>0</v>
      </c>
      <c r="BL136" s="16" t="s">
        <v>139</v>
      </c>
      <c r="BM136" s="230" t="s">
        <v>478</v>
      </c>
    </row>
    <row r="137" s="2" customFormat="1" ht="33" customHeight="1">
      <c r="A137" s="37"/>
      <c r="B137" s="38"/>
      <c r="C137" s="244" t="s">
        <v>146</v>
      </c>
      <c r="D137" s="244" t="s">
        <v>147</v>
      </c>
      <c r="E137" s="245" t="s">
        <v>148</v>
      </c>
      <c r="F137" s="246" t="s">
        <v>149</v>
      </c>
      <c r="G137" s="247" t="s">
        <v>138</v>
      </c>
      <c r="H137" s="248">
        <v>19</v>
      </c>
      <c r="I137" s="249"/>
      <c r="J137" s="250">
        <f>ROUND(I137*H137,2)</f>
        <v>0</v>
      </c>
      <c r="K137" s="251"/>
      <c r="L137" s="252"/>
      <c r="M137" s="253" t="s">
        <v>1</v>
      </c>
      <c r="N137" s="254" t="s">
        <v>45</v>
      </c>
      <c r="O137" s="90"/>
      <c r="P137" s="228">
        <f>O137*H137</f>
        <v>0</v>
      </c>
      <c r="Q137" s="228">
        <v>0.063</v>
      </c>
      <c r="R137" s="228">
        <f>Q137*H137</f>
        <v>1.1970000000000001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150</v>
      </c>
      <c r="AT137" s="230" t="s">
        <v>147</v>
      </c>
      <c r="AU137" s="230" t="s">
        <v>90</v>
      </c>
      <c r="AY137" s="16" t="s">
        <v>132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88</v>
      </c>
      <c r="BK137" s="231">
        <f>ROUND(I137*H137,2)</f>
        <v>0</v>
      </c>
      <c r="BL137" s="16" t="s">
        <v>139</v>
      </c>
      <c r="BM137" s="230" t="s">
        <v>479</v>
      </c>
    </row>
    <row r="138" s="2" customFormat="1" ht="33" customHeight="1">
      <c r="A138" s="37"/>
      <c r="B138" s="38"/>
      <c r="C138" s="244" t="s">
        <v>139</v>
      </c>
      <c r="D138" s="244" t="s">
        <v>147</v>
      </c>
      <c r="E138" s="245" t="s">
        <v>480</v>
      </c>
      <c r="F138" s="246" t="s">
        <v>481</v>
      </c>
      <c r="G138" s="247" t="s">
        <v>138</v>
      </c>
      <c r="H138" s="248">
        <v>19</v>
      </c>
      <c r="I138" s="249"/>
      <c r="J138" s="250">
        <f>ROUND(I138*H138,2)</f>
        <v>0</v>
      </c>
      <c r="K138" s="251"/>
      <c r="L138" s="252"/>
      <c r="M138" s="253" t="s">
        <v>1</v>
      </c>
      <c r="N138" s="254" t="s">
        <v>45</v>
      </c>
      <c r="O138" s="90"/>
      <c r="P138" s="228">
        <f>O138*H138</f>
        <v>0</v>
      </c>
      <c r="Q138" s="228">
        <v>0.063</v>
      </c>
      <c r="R138" s="228">
        <f>Q138*H138</f>
        <v>1.1970000000000001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150</v>
      </c>
      <c r="AT138" s="230" t="s">
        <v>147</v>
      </c>
      <c r="AU138" s="230" t="s">
        <v>90</v>
      </c>
      <c r="AY138" s="16" t="s">
        <v>132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88</v>
      </c>
      <c r="BK138" s="231">
        <f>ROUND(I138*H138,2)</f>
        <v>0</v>
      </c>
      <c r="BL138" s="16" t="s">
        <v>139</v>
      </c>
      <c r="BM138" s="230" t="s">
        <v>482</v>
      </c>
    </row>
    <row r="139" s="2" customFormat="1" ht="33" customHeight="1">
      <c r="A139" s="37"/>
      <c r="B139" s="38"/>
      <c r="C139" s="244" t="s">
        <v>157</v>
      </c>
      <c r="D139" s="244" t="s">
        <v>147</v>
      </c>
      <c r="E139" s="245" t="s">
        <v>153</v>
      </c>
      <c r="F139" s="246" t="s">
        <v>154</v>
      </c>
      <c r="G139" s="247" t="s">
        <v>138</v>
      </c>
      <c r="H139" s="248">
        <v>20</v>
      </c>
      <c r="I139" s="249"/>
      <c r="J139" s="250">
        <f>ROUND(I139*H139,2)</f>
        <v>0</v>
      </c>
      <c r="K139" s="251"/>
      <c r="L139" s="252"/>
      <c r="M139" s="253" t="s">
        <v>1</v>
      </c>
      <c r="N139" s="254" t="s">
        <v>45</v>
      </c>
      <c r="O139" s="90"/>
      <c r="P139" s="228">
        <f>O139*H139</f>
        <v>0</v>
      </c>
      <c r="Q139" s="228">
        <v>0.063</v>
      </c>
      <c r="R139" s="228">
        <f>Q139*H139</f>
        <v>1.26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150</v>
      </c>
      <c r="AT139" s="230" t="s">
        <v>147</v>
      </c>
      <c r="AU139" s="230" t="s">
        <v>90</v>
      </c>
      <c r="AY139" s="16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88</v>
      </c>
      <c r="BK139" s="231">
        <f>ROUND(I139*H139,2)</f>
        <v>0</v>
      </c>
      <c r="BL139" s="16" t="s">
        <v>139</v>
      </c>
      <c r="BM139" s="230" t="s">
        <v>483</v>
      </c>
    </row>
    <row r="140" s="2" customFormat="1" ht="24.15" customHeight="1">
      <c r="A140" s="37"/>
      <c r="B140" s="38"/>
      <c r="C140" s="244" t="s">
        <v>161</v>
      </c>
      <c r="D140" s="244" t="s">
        <v>147</v>
      </c>
      <c r="E140" s="245" t="s">
        <v>484</v>
      </c>
      <c r="F140" s="246" t="s">
        <v>485</v>
      </c>
      <c r="G140" s="247" t="s">
        <v>138</v>
      </c>
      <c r="H140" s="248">
        <v>9</v>
      </c>
      <c r="I140" s="249"/>
      <c r="J140" s="250">
        <f>ROUND(I140*H140,2)</f>
        <v>0</v>
      </c>
      <c r="K140" s="251"/>
      <c r="L140" s="252"/>
      <c r="M140" s="253" t="s">
        <v>1</v>
      </c>
      <c r="N140" s="254" t="s">
        <v>45</v>
      </c>
      <c r="O140" s="90"/>
      <c r="P140" s="228">
        <f>O140*H140</f>
        <v>0</v>
      </c>
      <c r="Q140" s="228">
        <v>0.063</v>
      </c>
      <c r="R140" s="228">
        <f>Q140*H140</f>
        <v>0.56699999999999995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150</v>
      </c>
      <c r="AT140" s="230" t="s">
        <v>147</v>
      </c>
      <c r="AU140" s="230" t="s">
        <v>90</v>
      </c>
      <c r="AY140" s="16" t="s">
        <v>132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88</v>
      </c>
      <c r="BK140" s="231">
        <f>ROUND(I140*H140,2)</f>
        <v>0</v>
      </c>
      <c r="BL140" s="16" t="s">
        <v>139</v>
      </c>
      <c r="BM140" s="230" t="s">
        <v>486</v>
      </c>
    </row>
    <row r="141" s="2" customFormat="1" ht="33" customHeight="1">
      <c r="A141" s="37"/>
      <c r="B141" s="38"/>
      <c r="C141" s="244" t="s">
        <v>169</v>
      </c>
      <c r="D141" s="244" t="s">
        <v>147</v>
      </c>
      <c r="E141" s="245" t="s">
        <v>487</v>
      </c>
      <c r="F141" s="246" t="s">
        <v>488</v>
      </c>
      <c r="G141" s="247" t="s">
        <v>138</v>
      </c>
      <c r="H141" s="248">
        <v>20</v>
      </c>
      <c r="I141" s="249"/>
      <c r="J141" s="250">
        <f>ROUND(I141*H141,2)</f>
        <v>0</v>
      </c>
      <c r="K141" s="251"/>
      <c r="L141" s="252"/>
      <c r="M141" s="253" t="s">
        <v>1</v>
      </c>
      <c r="N141" s="254" t="s">
        <v>45</v>
      </c>
      <c r="O141" s="90"/>
      <c r="P141" s="228">
        <f>O141*H141</f>
        <v>0</v>
      </c>
      <c r="Q141" s="228">
        <v>0.063</v>
      </c>
      <c r="R141" s="228">
        <f>Q141*H141</f>
        <v>1.26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150</v>
      </c>
      <c r="AT141" s="230" t="s">
        <v>147</v>
      </c>
      <c r="AU141" s="230" t="s">
        <v>90</v>
      </c>
      <c r="AY141" s="16" t="s">
        <v>132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88</v>
      </c>
      <c r="BK141" s="231">
        <f>ROUND(I141*H141,2)</f>
        <v>0</v>
      </c>
      <c r="BL141" s="16" t="s">
        <v>139</v>
      </c>
      <c r="BM141" s="230" t="s">
        <v>489</v>
      </c>
    </row>
    <row r="142" s="2" customFormat="1" ht="24.15" customHeight="1">
      <c r="A142" s="37"/>
      <c r="B142" s="38"/>
      <c r="C142" s="218" t="s">
        <v>150</v>
      </c>
      <c r="D142" s="218" t="s">
        <v>135</v>
      </c>
      <c r="E142" s="219" t="s">
        <v>158</v>
      </c>
      <c r="F142" s="220" t="s">
        <v>159</v>
      </c>
      <c r="G142" s="221" t="s">
        <v>138</v>
      </c>
      <c r="H142" s="222">
        <v>87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45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139</v>
      </c>
      <c r="AT142" s="230" t="s">
        <v>135</v>
      </c>
      <c r="AU142" s="230" t="s">
        <v>90</v>
      </c>
      <c r="AY142" s="16" t="s">
        <v>132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88</v>
      </c>
      <c r="BK142" s="231">
        <f>ROUND(I142*H142,2)</f>
        <v>0</v>
      </c>
      <c r="BL142" s="16" t="s">
        <v>139</v>
      </c>
      <c r="BM142" s="230" t="s">
        <v>490</v>
      </c>
    </row>
    <row r="143" s="2" customFormat="1" ht="16.5" customHeight="1">
      <c r="A143" s="37"/>
      <c r="B143" s="38"/>
      <c r="C143" s="244" t="s">
        <v>180</v>
      </c>
      <c r="D143" s="244" t="s">
        <v>147</v>
      </c>
      <c r="E143" s="245" t="s">
        <v>162</v>
      </c>
      <c r="F143" s="246" t="s">
        <v>163</v>
      </c>
      <c r="G143" s="247" t="s">
        <v>164</v>
      </c>
      <c r="H143" s="248">
        <v>3.48</v>
      </c>
      <c r="I143" s="249"/>
      <c r="J143" s="250">
        <f>ROUND(I143*H143,2)</f>
        <v>0</v>
      </c>
      <c r="K143" s="251"/>
      <c r="L143" s="252"/>
      <c r="M143" s="253" t="s">
        <v>1</v>
      </c>
      <c r="N143" s="254" t="s">
        <v>45</v>
      </c>
      <c r="O143" s="90"/>
      <c r="P143" s="228">
        <f>O143*H143</f>
        <v>0</v>
      </c>
      <c r="Q143" s="228">
        <v>0.001</v>
      </c>
      <c r="R143" s="228">
        <f>Q143*H143</f>
        <v>0.00348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150</v>
      </c>
      <c r="AT143" s="230" t="s">
        <v>147</v>
      </c>
      <c r="AU143" s="230" t="s">
        <v>90</v>
      </c>
      <c r="AY143" s="16" t="s">
        <v>132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88</v>
      </c>
      <c r="BK143" s="231">
        <f>ROUND(I143*H143,2)</f>
        <v>0</v>
      </c>
      <c r="BL143" s="16" t="s">
        <v>139</v>
      </c>
      <c r="BM143" s="230" t="s">
        <v>491</v>
      </c>
    </row>
    <row r="144" s="2" customFormat="1">
      <c r="A144" s="37"/>
      <c r="B144" s="38"/>
      <c r="C144" s="39"/>
      <c r="D144" s="234" t="s">
        <v>166</v>
      </c>
      <c r="E144" s="39"/>
      <c r="F144" s="255" t="s">
        <v>167</v>
      </c>
      <c r="G144" s="39"/>
      <c r="H144" s="39"/>
      <c r="I144" s="256"/>
      <c r="J144" s="39"/>
      <c r="K144" s="39"/>
      <c r="L144" s="43"/>
      <c r="M144" s="257"/>
      <c r="N144" s="258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166</v>
      </c>
      <c r="AU144" s="16" t="s">
        <v>90</v>
      </c>
    </row>
    <row r="145" s="13" customFormat="1">
      <c r="A145" s="13"/>
      <c r="B145" s="232"/>
      <c r="C145" s="233"/>
      <c r="D145" s="234" t="s">
        <v>141</v>
      </c>
      <c r="E145" s="233"/>
      <c r="F145" s="236" t="s">
        <v>492</v>
      </c>
      <c r="G145" s="233"/>
      <c r="H145" s="237">
        <v>3.48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141</v>
      </c>
      <c r="AU145" s="243" t="s">
        <v>90</v>
      </c>
      <c r="AV145" s="13" t="s">
        <v>90</v>
      </c>
      <c r="AW145" s="13" t="s">
        <v>4</v>
      </c>
      <c r="AX145" s="13" t="s">
        <v>88</v>
      </c>
      <c r="AY145" s="243" t="s">
        <v>132</v>
      </c>
    </row>
    <row r="146" s="2" customFormat="1" ht="24.15" customHeight="1">
      <c r="A146" s="37"/>
      <c r="B146" s="38"/>
      <c r="C146" s="218" t="s">
        <v>184</v>
      </c>
      <c r="D146" s="218" t="s">
        <v>135</v>
      </c>
      <c r="E146" s="219" t="s">
        <v>170</v>
      </c>
      <c r="F146" s="220" t="s">
        <v>171</v>
      </c>
      <c r="G146" s="221" t="s">
        <v>172</v>
      </c>
      <c r="H146" s="222">
        <v>0.012999999999999999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45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139</v>
      </c>
      <c r="AT146" s="230" t="s">
        <v>135</v>
      </c>
      <c r="AU146" s="230" t="s">
        <v>90</v>
      </c>
      <c r="AY146" s="16" t="s">
        <v>132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88</v>
      </c>
      <c r="BK146" s="231">
        <f>ROUND(I146*H146,2)</f>
        <v>0</v>
      </c>
      <c r="BL146" s="16" t="s">
        <v>139</v>
      </c>
      <c r="BM146" s="230" t="s">
        <v>493</v>
      </c>
    </row>
    <row r="147" s="2" customFormat="1">
      <c r="A147" s="37"/>
      <c r="B147" s="38"/>
      <c r="C147" s="39"/>
      <c r="D147" s="234" t="s">
        <v>166</v>
      </c>
      <c r="E147" s="39"/>
      <c r="F147" s="255" t="s">
        <v>174</v>
      </c>
      <c r="G147" s="39"/>
      <c r="H147" s="39"/>
      <c r="I147" s="256"/>
      <c r="J147" s="39"/>
      <c r="K147" s="39"/>
      <c r="L147" s="43"/>
      <c r="M147" s="257"/>
      <c r="N147" s="258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166</v>
      </c>
      <c r="AU147" s="16" t="s">
        <v>90</v>
      </c>
    </row>
    <row r="148" s="13" customFormat="1">
      <c r="A148" s="13"/>
      <c r="B148" s="232"/>
      <c r="C148" s="233"/>
      <c r="D148" s="234" t="s">
        <v>141</v>
      </c>
      <c r="E148" s="235" t="s">
        <v>1</v>
      </c>
      <c r="F148" s="236" t="s">
        <v>494</v>
      </c>
      <c r="G148" s="233"/>
      <c r="H148" s="237">
        <v>0.012999999999999999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141</v>
      </c>
      <c r="AU148" s="243" t="s">
        <v>90</v>
      </c>
      <c r="AV148" s="13" t="s">
        <v>90</v>
      </c>
      <c r="AW148" s="13" t="s">
        <v>36</v>
      </c>
      <c r="AX148" s="13" t="s">
        <v>88</v>
      </c>
      <c r="AY148" s="243" t="s">
        <v>132</v>
      </c>
    </row>
    <row r="149" s="2" customFormat="1" ht="24.15" customHeight="1">
      <c r="A149" s="37"/>
      <c r="B149" s="38"/>
      <c r="C149" s="244" t="s">
        <v>191</v>
      </c>
      <c r="D149" s="244" t="s">
        <v>147</v>
      </c>
      <c r="E149" s="245" t="s">
        <v>176</v>
      </c>
      <c r="F149" s="246" t="s">
        <v>177</v>
      </c>
      <c r="G149" s="247" t="s">
        <v>164</v>
      </c>
      <c r="H149" s="248">
        <v>13</v>
      </c>
      <c r="I149" s="249"/>
      <c r="J149" s="250">
        <f>ROUND(I149*H149,2)</f>
        <v>0</v>
      </c>
      <c r="K149" s="251"/>
      <c r="L149" s="252"/>
      <c r="M149" s="253" t="s">
        <v>1</v>
      </c>
      <c r="N149" s="254" t="s">
        <v>45</v>
      </c>
      <c r="O149" s="90"/>
      <c r="P149" s="228">
        <f>O149*H149</f>
        <v>0</v>
      </c>
      <c r="Q149" s="228">
        <v>0.001</v>
      </c>
      <c r="R149" s="228">
        <f>Q149*H149</f>
        <v>0.013000000000000001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150</v>
      </c>
      <c r="AT149" s="230" t="s">
        <v>147</v>
      </c>
      <c r="AU149" s="230" t="s">
        <v>90</v>
      </c>
      <c r="AY149" s="16" t="s">
        <v>132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88</v>
      </c>
      <c r="BK149" s="231">
        <f>ROUND(I149*H149,2)</f>
        <v>0</v>
      </c>
      <c r="BL149" s="16" t="s">
        <v>139</v>
      </c>
      <c r="BM149" s="230" t="s">
        <v>495</v>
      </c>
    </row>
    <row r="150" s="13" customFormat="1">
      <c r="A150" s="13"/>
      <c r="B150" s="232"/>
      <c r="C150" s="233"/>
      <c r="D150" s="234" t="s">
        <v>141</v>
      </c>
      <c r="E150" s="233"/>
      <c r="F150" s="236" t="s">
        <v>496</v>
      </c>
      <c r="G150" s="233"/>
      <c r="H150" s="237">
        <v>13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141</v>
      </c>
      <c r="AU150" s="243" t="s">
        <v>90</v>
      </c>
      <c r="AV150" s="13" t="s">
        <v>90</v>
      </c>
      <c r="AW150" s="13" t="s">
        <v>4</v>
      </c>
      <c r="AX150" s="13" t="s">
        <v>88</v>
      </c>
      <c r="AY150" s="243" t="s">
        <v>132</v>
      </c>
    </row>
    <row r="151" s="2" customFormat="1" ht="24.15" customHeight="1">
      <c r="A151" s="37"/>
      <c r="B151" s="38"/>
      <c r="C151" s="218" t="s">
        <v>8</v>
      </c>
      <c r="D151" s="218" t="s">
        <v>135</v>
      </c>
      <c r="E151" s="219" t="s">
        <v>181</v>
      </c>
      <c r="F151" s="220" t="s">
        <v>182</v>
      </c>
      <c r="G151" s="221" t="s">
        <v>138</v>
      </c>
      <c r="H151" s="222">
        <v>87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45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139</v>
      </c>
      <c r="AT151" s="230" t="s">
        <v>135</v>
      </c>
      <c r="AU151" s="230" t="s">
        <v>90</v>
      </c>
      <c r="AY151" s="16" t="s">
        <v>132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88</v>
      </c>
      <c r="BK151" s="231">
        <f>ROUND(I151*H151,2)</f>
        <v>0</v>
      </c>
      <c r="BL151" s="16" t="s">
        <v>139</v>
      </c>
      <c r="BM151" s="230" t="s">
        <v>497</v>
      </c>
    </row>
    <row r="152" s="2" customFormat="1" ht="24.15" customHeight="1">
      <c r="A152" s="37"/>
      <c r="B152" s="38"/>
      <c r="C152" s="218" t="s">
        <v>199</v>
      </c>
      <c r="D152" s="218" t="s">
        <v>135</v>
      </c>
      <c r="E152" s="219" t="s">
        <v>185</v>
      </c>
      <c r="F152" s="220" t="s">
        <v>186</v>
      </c>
      <c r="G152" s="221" t="s">
        <v>187</v>
      </c>
      <c r="H152" s="222">
        <v>36.539999999999999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45</v>
      </c>
      <c r="O152" s="90"/>
      <c r="P152" s="228">
        <f>O152*H152</f>
        <v>0</v>
      </c>
      <c r="Q152" s="228">
        <v>3.0000000000000001E-05</v>
      </c>
      <c r="R152" s="228">
        <f>Q152*H152</f>
        <v>0.0010962000000000001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139</v>
      </c>
      <c r="AT152" s="230" t="s">
        <v>135</v>
      </c>
      <c r="AU152" s="230" t="s">
        <v>90</v>
      </c>
      <c r="AY152" s="16" t="s">
        <v>132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88</v>
      </c>
      <c r="BK152" s="231">
        <f>ROUND(I152*H152,2)</f>
        <v>0</v>
      </c>
      <c r="BL152" s="16" t="s">
        <v>139</v>
      </c>
      <c r="BM152" s="230" t="s">
        <v>498</v>
      </c>
    </row>
    <row r="153" s="2" customFormat="1">
      <c r="A153" s="37"/>
      <c r="B153" s="38"/>
      <c r="C153" s="39"/>
      <c r="D153" s="234" t="s">
        <v>166</v>
      </c>
      <c r="E153" s="39"/>
      <c r="F153" s="255" t="s">
        <v>189</v>
      </c>
      <c r="G153" s="39"/>
      <c r="H153" s="39"/>
      <c r="I153" s="256"/>
      <c r="J153" s="39"/>
      <c r="K153" s="39"/>
      <c r="L153" s="43"/>
      <c r="M153" s="257"/>
      <c r="N153" s="258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166</v>
      </c>
      <c r="AU153" s="16" t="s">
        <v>90</v>
      </c>
    </row>
    <row r="154" s="13" customFormat="1">
      <c r="A154" s="13"/>
      <c r="B154" s="232"/>
      <c r="C154" s="233"/>
      <c r="D154" s="234" t="s">
        <v>141</v>
      </c>
      <c r="E154" s="235" t="s">
        <v>1</v>
      </c>
      <c r="F154" s="236" t="s">
        <v>499</v>
      </c>
      <c r="G154" s="233"/>
      <c r="H154" s="237">
        <v>36.539999999999999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141</v>
      </c>
      <c r="AU154" s="243" t="s">
        <v>90</v>
      </c>
      <c r="AV154" s="13" t="s">
        <v>90</v>
      </c>
      <c r="AW154" s="13" t="s">
        <v>36</v>
      </c>
      <c r="AX154" s="13" t="s">
        <v>88</v>
      </c>
      <c r="AY154" s="243" t="s">
        <v>132</v>
      </c>
    </row>
    <row r="155" s="2" customFormat="1" ht="24.15" customHeight="1">
      <c r="A155" s="37"/>
      <c r="B155" s="38"/>
      <c r="C155" s="244" t="s">
        <v>204</v>
      </c>
      <c r="D155" s="244" t="s">
        <v>147</v>
      </c>
      <c r="E155" s="245" t="s">
        <v>192</v>
      </c>
      <c r="F155" s="246" t="s">
        <v>193</v>
      </c>
      <c r="G155" s="247" t="s">
        <v>187</v>
      </c>
      <c r="H155" s="248">
        <v>42.021000000000001</v>
      </c>
      <c r="I155" s="249"/>
      <c r="J155" s="250">
        <f>ROUND(I155*H155,2)</f>
        <v>0</v>
      </c>
      <c r="K155" s="251"/>
      <c r="L155" s="252"/>
      <c r="M155" s="253" t="s">
        <v>1</v>
      </c>
      <c r="N155" s="254" t="s">
        <v>45</v>
      </c>
      <c r="O155" s="90"/>
      <c r="P155" s="228">
        <f>O155*H155</f>
        <v>0</v>
      </c>
      <c r="Q155" s="228">
        <v>0.00050000000000000001</v>
      </c>
      <c r="R155" s="228">
        <f>Q155*H155</f>
        <v>0.021010500000000001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150</v>
      </c>
      <c r="AT155" s="230" t="s">
        <v>147</v>
      </c>
      <c r="AU155" s="230" t="s">
        <v>90</v>
      </c>
      <c r="AY155" s="16" t="s">
        <v>132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88</v>
      </c>
      <c r="BK155" s="231">
        <f>ROUND(I155*H155,2)</f>
        <v>0</v>
      </c>
      <c r="BL155" s="16" t="s">
        <v>139</v>
      </c>
      <c r="BM155" s="230" t="s">
        <v>500</v>
      </c>
    </row>
    <row r="156" s="13" customFormat="1">
      <c r="A156" s="13"/>
      <c r="B156" s="232"/>
      <c r="C156" s="233"/>
      <c r="D156" s="234" t="s">
        <v>141</v>
      </c>
      <c r="E156" s="233"/>
      <c r="F156" s="236" t="s">
        <v>501</v>
      </c>
      <c r="G156" s="233"/>
      <c r="H156" s="237">
        <v>42.021000000000001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141</v>
      </c>
      <c r="AU156" s="243" t="s">
        <v>90</v>
      </c>
      <c r="AV156" s="13" t="s">
        <v>90</v>
      </c>
      <c r="AW156" s="13" t="s">
        <v>4</v>
      </c>
      <c r="AX156" s="13" t="s">
        <v>88</v>
      </c>
      <c r="AY156" s="243" t="s">
        <v>132</v>
      </c>
    </row>
    <row r="157" s="2" customFormat="1" ht="24.15" customHeight="1">
      <c r="A157" s="37"/>
      <c r="B157" s="38"/>
      <c r="C157" s="218" t="s">
        <v>209</v>
      </c>
      <c r="D157" s="218" t="s">
        <v>135</v>
      </c>
      <c r="E157" s="219" t="s">
        <v>196</v>
      </c>
      <c r="F157" s="220" t="s">
        <v>197</v>
      </c>
      <c r="G157" s="221" t="s">
        <v>138</v>
      </c>
      <c r="H157" s="222">
        <v>87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45</v>
      </c>
      <c r="O157" s="90"/>
      <c r="P157" s="228">
        <f>O157*H157</f>
        <v>0</v>
      </c>
      <c r="Q157" s="228">
        <v>6.0000000000000002E-05</v>
      </c>
      <c r="R157" s="228">
        <f>Q157*H157</f>
        <v>0.0052199999999999998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139</v>
      </c>
      <c r="AT157" s="230" t="s">
        <v>135</v>
      </c>
      <c r="AU157" s="230" t="s">
        <v>90</v>
      </c>
      <c r="AY157" s="16" t="s">
        <v>132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88</v>
      </c>
      <c r="BK157" s="231">
        <f>ROUND(I157*H157,2)</f>
        <v>0</v>
      </c>
      <c r="BL157" s="16" t="s">
        <v>139</v>
      </c>
      <c r="BM157" s="230" t="s">
        <v>502</v>
      </c>
    </row>
    <row r="158" s="2" customFormat="1" ht="24.15" customHeight="1">
      <c r="A158" s="37"/>
      <c r="B158" s="38"/>
      <c r="C158" s="244" t="s">
        <v>214</v>
      </c>
      <c r="D158" s="244" t="s">
        <v>147</v>
      </c>
      <c r="E158" s="245" t="s">
        <v>200</v>
      </c>
      <c r="F158" s="246" t="s">
        <v>201</v>
      </c>
      <c r="G158" s="247" t="s">
        <v>138</v>
      </c>
      <c r="H158" s="248">
        <v>261</v>
      </c>
      <c r="I158" s="249"/>
      <c r="J158" s="250">
        <f>ROUND(I158*H158,2)</f>
        <v>0</v>
      </c>
      <c r="K158" s="251"/>
      <c r="L158" s="252"/>
      <c r="M158" s="253" t="s">
        <v>1</v>
      </c>
      <c r="N158" s="254" t="s">
        <v>45</v>
      </c>
      <c r="O158" s="90"/>
      <c r="P158" s="228">
        <f>O158*H158</f>
        <v>0</v>
      </c>
      <c r="Q158" s="228">
        <v>0.0058999999999999999</v>
      </c>
      <c r="R158" s="228">
        <f>Q158*H158</f>
        <v>1.5399000000000001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150</v>
      </c>
      <c r="AT158" s="230" t="s">
        <v>147</v>
      </c>
      <c r="AU158" s="230" t="s">
        <v>90</v>
      </c>
      <c r="AY158" s="16" t="s">
        <v>132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88</v>
      </c>
      <c r="BK158" s="231">
        <f>ROUND(I158*H158,2)</f>
        <v>0</v>
      </c>
      <c r="BL158" s="16" t="s">
        <v>139</v>
      </c>
      <c r="BM158" s="230" t="s">
        <v>503</v>
      </c>
    </row>
    <row r="159" s="13" customFormat="1">
      <c r="A159" s="13"/>
      <c r="B159" s="232"/>
      <c r="C159" s="233"/>
      <c r="D159" s="234" t="s">
        <v>141</v>
      </c>
      <c r="E159" s="233"/>
      <c r="F159" s="236" t="s">
        <v>504</v>
      </c>
      <c r="G159" s="233"/>
      <c r="H159" s="237">
        <v>261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141</v>
      </c>
      <c r="AU159" s="243" t="s">
        <v>90</v>
      </c>
      <c r="AV159" s="13" t="s">
        <v>90</v>
      </c>
      <c r="AW159" s="13" t="s">
        <v>4</v>
      </c>
      <c r="AX159" s="13" t="s">
        <v>88</v>
      </c>
      <c r="AY159" s="243" t="s">
        <v>132</v>
      </c>
    </row>
    <row r="160" s="2" customFormat="1" ht="24.15" customHeight="1">
      <c r="A160" s="37"/>
      <c r="B160" s="38"/>
      <c r="C160" s="244" t="s">
        <v>220</v>
      </c>
      <c r="D160" s="244" t="s">
        <v>147</v>
      </c>
      <c r="E160" s="245" t="s">
        <v>205</v>
      </c>
      <c r="F160" s="246" t="s">
        <v>206</v>
      </c>
      <c r="G160" s="247" t="s">
        <v>138</v>
      </c>
      <c r="H160" s="248">
        <v>261</v>
      </c>
      <c r="I160" s="249"/>
      <c r="J160" s="250">
        <f>ROUND(I160*H160,2)</f>
        <v>0</v>
      </c>
      <c r="K160" s="251"/>
      <c r="L160" s="252"/>
      <c r="M160" s="253" t="s">
        <v>1</v>
      </c>
      <c r="N160" s="254" t="s">
        <v>45</v>
      </c>
      <c r="O160" s="90"/>
      <c r="P160" s="228">
        <f>O160*H160</f>
        <v>0</v>
      </c>
      <c r="Q160" s="228">
        <v>0.00020000000000000001</v>
      </c>
      <c r="R160" s="228">
        <f>Q160*H160</f>
        <v>0.052200000000000003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150</v>
      </c>
      <c r="AT160" s="230" t="s">
        <v>147</v>
      </c>
      <c r="AU160" s="230" t="s">
        <v>90</v>
      </c>
      <c r="AY160" s="16" t="s">
        <v>132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88</v>
      </c>
      <c r="BK160" s="231">
        <f>ROUND(I160*H160,2)</f>
        <v>0</v>
      </c>
      <c r="BL160" s="16" t="s">
        <v>139</v>
      </c>
      <c r="BM160" s="230" t="s">
        <v>505</v>
      </c>
    </row>
    <row r="161" s="2" customFormat="1">
      <c r="A161" s="37"/>
      <c r="B161" s="38"/>
      <c r="C161" s="39"/>
      <c r="D161" s="234" t="s">
        <v>166</v>
      </c>
      <c r="E161" s="39"/>
      <c r="F161" s="255" t="s">
        <v>208</v>
      </c>
      <c r="G161" s="39"/>
      <c r="H161" s="39"/>
      <c r="I161" s="256"/>
      <c r="J161" s="39"/>
      <c r="K161" s="39"/>
      <c r="L161" s="43"/>
      <c r="M161" s="257"/>
      <c r="N161" s="258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166</v>
      </c>
      <c r="AU161" s="16" t="s">
        <v>90</v>
      </c>
    </row>
    <row r="162" s="2" customFormat="1" ht="21.75" customHeight="1">
      <c r="A162" s="37"/>
      <c r="B162" s="38"/>
      <c r="C162" s="218" t="s">
        <v>226</v>
      </c>
      <c r="D162" s="218" t="s">
        <v>135</v>
      </c>
      <c r="E162" s="219" t="s">
        <v>210</v>
      </c>
      <c r="F162" s="220" t="s">
        <v>211</v>
      </c>
      <c r="G162" s="221" t="s">
        <v>138</v>
      </c>
      <c r="H162" s="222">
        <v>87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45</v>
      </c>
      <c r="O162" s="90"/>
      <c r="P162" s="228">
        <f>O162*H162</f>
        <v>0</v>
      </c>
      <c r="Q162" s="228">
        <v>2.0000000000000002E-05</v>
      </c>
      <c r="R162" s="228">
        <f>Q162*H162</f>
        <v>0.0017400000000000002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139</v>
      </c>
      <c r="AT162" s="230" t="s">
        <v>135</v>
      </c>
      <c r="AU162" s="230" t="s">
        <v>90</v>
      </c>
      <c r="AY162" s="16" t="s">
        <v>132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88</v>
      </c>
      <c r="BK162" s="231">
        <f>ROUND(I162*H162,2)</f>
        <v>0</v>
      </c>
      <c r="BL162" s="16" t="s">
        <v>139</v>
      </c>
      <c r="BM162" s="230" t="s">
        <v>506</v>
      </c>
    </row>
    <row r="163" s="2" customFormat="1">
      <c r="A163" s="37"/>
      <c r="B163" s="38"/>
      <c r="C163" s="39"/>
      <c r="D163" s="234" t="s">
        <v>166</v>
      </c>
      <c r="E163" s="39"/>
      <c r="F163" s="255" t="s">
        <v>213</v>
      </c>
      <c r="G163" s="39"/>
      <c r="H163" s="39"/>
      <c r="I163" s="256"/>
      <c r="J163" s="39"/>
      <c r="K163" s="39"/>
      <c r="L163" s="43"/>
      <c r="M163" s="257"/>
      <c r="N163" s="258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166</v>
      </c>
      <c r="AU163" s="16" t="s">
        <v>90</v>
      </c>
    </row>
    <row r="164" s="2" customFormat="1" ht="24.15" customHeight="1">
      <c r="A164" s="37"/>
      <c r="B164" s="38"/>
      <c r="C164" s="218" t="s">
        <v>231</v>
      </c>
      <c r="D164" s="218" t="s">
        <v>135</v>
      </c>
      <c r="E164" s="219" t="s">
        <v>215</v>
      </c>
      <c r="F164" s="220" t="s">
        <v>216</v>
      </c>
      <c r="G164" s="221" t="s">
        <v>187</v>
      </c>
      <c r="H164" s="222">
        <v>69.599999999999994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45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139</v>
      </c>
      <c r="AT164" s="230" t="s">
        <v>135</v>
      </c>
      <c r="AU164" s="230" t="s">
        <v>90</v>
      </c>
      <c r="AY164" s="16" t="s">
        <v>132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88</v>
      </c>
      <c r="BK164" s="231">
        <f>ROUND(I164*H164,2)</f>
        <v>0</v>
      </c>
      <c r="BL164" s="16" t="s">
        <v>139</v>
      </c>
      <c r="BM164" s="230" t="s">
        <v>507</v>
      </c>
    </row>
    <row r="165" s="2" customFormat="1">
      <c r="A165" s="37"/>
      <c r="B165" s="38"/>
      <c r="C165" s="39"/>
      <c r="D165" s="234" t="s">
        <v>166</v>
      </c>
      <c r="E165" s="39"/>
      <c r="F165" s="255" t="s">
        <v>218</v>
      </c>
      <c r="G165" s="39"/>
      <c r="H165" s="39"/>
      <c r="I165" s="256"/>
      <c r="J165" s="39"/>
      <c r="K165" s="39"/>
      <c r="L165" s="43"/>
      <c r="M165" s="257"/>
      <c r="N165" s="258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166</v>
      </c>
      <c r="AU165" s="16" t="s">
        <v>90</v>
      </c>
    </row>
    <row r="166" s="13" customFormat="1">
      <c r="A166" s="13"/>
      <c r="B166" s="232"/>
      <c r="C166" s="233"/>
      <c r="D166" s="234" t="s">
        <v>141</v>
      </c>
      <c r="E166" s="235" t="s">
        <v>1</v>
      </c>
      <c r="F166" s="236" t="s">
        <v>508</v>
      </c>
      <c r="G166" s="233"/>
      <c r="H166" s="237">
        <v>69.599999999999994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141</v>
      </c>
      <c r="AU166" s="243" t="s">
        <v>90</v>
      </c>
      <c r="AV166" s="13" t="s">
        <v>90</v>
      </c>
      <c r="AW166" s="13" t="s">
        <v>36</v>
      </c>
      <c r="AX166" s="13" t="s">
        <v>88</v>
      </c>
      <c r="AY166" s="243" t="s">
        <v>132</v>
      </c>
    </row>
    <row r="167" s="2" customFormat="1" ht="21.75" customHeight="1">
      <c r="A167" s="37"/>
      <c r="B167" s="38"/>
      <c r="C167" s="244" t="s">
        <v>237</v>
      </c>
      <c r="D167" s="244" t="s">
        <v>147</v>
      </c>
      <c r="E167" s="245" t="s">
        <v>221</v>
      </c>
      <c r="F167" s="246" t="s">
        <v>222</v>
      </c>
      <c r="G167" s="247" t="s">
        <v>223</v>
      </c>
      <c r="H167" s="248">
        <v>8.0039999999999996</v>
      </c>
      <c r="I167" s="249"/>
      <c r="J167" s="250">
        <f>ROUND(I167*H167,2)</f>
        <v>0</v>
      </c>
      <c r="K167" s="251"/>
      <c r="L167" s="252"/>
      <c r="M167" s="253" t="s">
        <v>1</v>
      </c>
      <c r="N167" s="254" t="s">
        <v>45</v>
      </c>
      <c r="O167" s="90"/>
      <c r="P167" s="228">
        <f>O167*H167</f>
        <v>0</v>
      </c>
      <c r="Q167" s="228">
        <v>0.5</v>
      </c>
      <c r="R167" s="228">
        <f>Q167*H167</f>
        <v>4.0019999999999998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150</v>
      </c>
      <c r="AT167" s="230" t="s">
        <v>147</v>
      </c>
      <c r="AU167" s="230" t="s">
        <v>90</v>
      </c>
      <c r="AY167" s="16" t="s">
        <v>132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88</v>
      </c>
      <c r="BK167" s="231">
        <f>ROUND(I167*H167,2)</f>
        <v>0</v>
      </c>
      <c r="BL167" s="16" t="s">
        <v>139</v>
      </c>
      <c r="BM167" s="230" t="s">
        <v>509</v>
      </c>
    </row>
    <row r="168" s="13" customFormat="1">
      <c r="A168" s="13"/>
      <c r="B168" s="232"/>
      <c r="C168" s="233"/>
      <c r="D168" s="234" t="s">
        <v>141</v>
      </c>
      <c r="E168" s="233"/>
      <c r="F168" s="236" t="s">
        <v>510</v>
      </c>
      <c r="G168" s="233"/>
      <c r="H168" s="237">
        <v>8.0039999999999996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141</v>
      </c>
      <c r="AU168" s="243" t="s">
        <v>90</v>
      </c>
      <c r="AV168" s="13" t="s">
        <v>90</v>
      </c>
      <c r="AW168" s="13" t="s">
        <v>4</v>
      </c>
      <c r="AX168" s="13" t="s">
        <v>88</v>
      </c>
      <c r="AY168" s="243" t="s">
        <v>132</v>
      </c>
    </row>
    <row r="169" s="2" customFormat="1" ht="24.15" customHeight="1">
      <c r="A169" s="37"/>
      <c r="B169" s="38"/>
      <c r="C169" s="218" t="s">
        <v>7</v>
      </c>
      <c r="D169" s="218" t="s">
        <v>135</v>
      </c>
      <c r="E169" s="219" t="s">
        <v>227</v>
      </c>
      <c r="F169" s="220" t="s">
        <v>228</v>
      </c>
      <c r="G169" s="221" t="s">
        <v>138</v>
      </c>
      <c r="H169" s="222">
        <v>87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45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139</v>
      </c>
      <c r="AT169" s="230" t="s">
        <v>135</v>
      </c>
      <c r="AU169" s="230" t="s">
        <v>90</v>
      </c>
      <c r="AY169" s="16" t="s">
        <v>132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88</v>
      </c>
      <c r="BK169" s="231">
        <f>ROUND(I169*H169,2)</f>
        <v>0</v>
      </c>
      <c r="BL169" s="16" t="s">
        <v>139</v>
      </c>
      <c r="BM169" s="230" t="s">
        <v>511</v>
      </c>
    </row>
    <row r="170" s="2" customFormat="1">
      <c r="A170" s="37"/>
      <c r="B170" s="38"/>
      <c r="C170" s="39"/>
      <c r="D170" s="234" t="s">
        <v>166</v>
      </c>
      <c r="E170" s="39"/>
      <c r="F170" s="255" t="s">
        <v>230</v>
      </c>
      <c r="G170" s="39"/>
      <c r="H170" s="39"/>
      <c r="I170" s="256"/>
      <c r="J170" s="39"/>
      <c r="K170" s="39"/>
      <c r="L170" s="43"/>
      <c r="M170" s="257"/>
      <c r="N170" s="258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166</v>
      </c>
      <c r="AU170" s="16" t="s">
        <v>90</v>
      </c>
    </row>
    <row r="171" s="2" customFormat="1" ht="16.5" customHeight="1">
      <c r="A171" s="37"/>
      <c r="B171" s="38"/>
      <c r="C171" s="218" t="s">
        <v>248</v>
      </c>
      <c r="D171" s="218" t="s">
        <v>135</v>
      </c>
      <c r="E171" s="219" t="s">
        <v>232</v>
      </c>
      <c r="F171" s="220" t="s">
        <v>233</v>
      </c>
      <c r="G171" s="221" t="s">
        <v>223</v>
      </c>
      <c r="H171" s="222">
        <v>5.2199999999999998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45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139</v>
      </c>
      <c r="AT171" s="230" t="s">
        <v>135</v>
      </c>
      <c r="AU171" s="230" t="s">
        <v>90</v>
      </c>
      <c r="AY171" s="16" t="s">
        <v>132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88</v>
      </c>
      <c r="BK171" s="231">
        <f>ROUND(I171*H171,2)</f>
        <v>0</v>
      </c>
      <c r="BL171" s="16" t="s">
        <v>139</v>
      </c>
      <c r="BM171" s="230" t="s">
        <v>512</v>
      </c>
    </row>
    <row r="172" s="2" customFormat="1">
      <c r="A172" s="37"/>
      <c r="B172" s="38"/>
      <c r="C172" s="39"/>
      <c r="D172" s="234" t="s">
        <v>166</v>
      </c>
      <c r="E172" s="39"/>
      <c r="F172" s="255" t="s">
        <v>235</v>
      </c>
      <c r="G172" s="39"/>
      <c r="H172" s="39"/>
      <c r="I172" s="256"/>
      <c r="J172" s="39"/>
      <c r="K172" s="39"/>
      <c r="L172" s="43"/>
      <c r="M172" s="257"/>
      <c r="N172" s="258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166</v>
      </c>
      <c r="AU172" s="16" t="s">
        <v>90</v>
      </c>
    </row>
    <row r="173" s="13" customFormat="1">
      <c r="A173" s="13"/>
      <c r="B173" s="232"/>
      <c r="C173" s="233"/>
      <c r="D173" s="234" t="s">
        <v>141</v>
      </c>
      <c r="E173" s="235" t="s">
        <v>1</v>
      </c>
      <c r="F173" s="236" t="s">
        <v>513</v>
      </c>
      <c r="G173" s="233"/>
      <c r="H173" s="237">
        <v>5.2199999999999998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141</v>
      </c>
      <c r="AU173" s="243" t="s">
        <v>90</v>
      </c>
      <c r="AV173" s="13" t="s">
        <v>90</v>
      </c>
      <c r="AW173" s="13" t="s">
        <v>36</v>
      </c>
      <c r="AX173" s="13" t="s">
        <v>88</v>
      </c>
      <c r="AY173" s="243" t="s">
        <v>132</v>
      </c>
    </row>
    <row r="174" s="2" customFormat="1" ht="21.75" customHeight="1">
      <c r="A174" s="37"/>
      <c r="B174" s="38"/>
      <c r="C174" s="218" t="s">
        <v>255</v>
      </c>
      <c r="D174" s="218" t="s">
        <v>135</v>
      </c>
      <c r="E174" s="219" t="s">
        <v>238</v>
      </c>
      <c r="F174" s="220" t="s">
        <v>239</v>
      </c>
      <c r="G174" s="221" t="s">
        <v>223</v>
      </c>
      <c r="H174" s="222">
        <v>5.2199999999999998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45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139</v>
      </c>
      <c r="AT174" s="230" t="s">
        <v>135</v>
      </c>
      <c r="AU174" s="230" t="s">
        <v>90</v>
      </c>
      <c r="AY174" s="16" t="s">
        <v>132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88</v>
      </c>
      <c r="BK174" s="231">
        <f>ROUND(I174*H174,2)</f>
        <v>0</v>
      </c>
      <c r="BL174" s="16" t="s">
        <v>139</v>
      </c>
      <c r="BM174" s="230" t="s">
        <v>514</v>
      </c>
    </row>
    <row r="175" s="2" customFormat="1" ht="24.15" customHeight="1">
      <c r="A175" s="37"/>
      <c r="B175" s="38"/>
      <c r="C175" s="218" t="s">
        <v>259</v>
      </c>
      <c r="D175" s="218" t="s">
        <v>135</v>
      </c>
      <c r="E175" s="219" t="s">
        <v>241</v>
      </c>
      <c r="F175" s="220" t="s">
        <v>242</v>
      </c>
      <c r="G175" s="221" t="s">
        <v>223</v>
      </c>
      <c r="H175" s="222">
        <v>26.100000000000001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45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139</v>
      </c>
      <c r="AT175" s="230" t="s">
        <v>135</v>
      </c>
      <c r="AU175" s="230" t="s">
        <v>90</v>
      </c>
      <c r="AY175" s="16" t="s">
        <v>132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88</v>
      </c>
      <c r="BK175" s="231">
        <f>ROUND(I175*H175,2)</f>
        <v>0</v>
      </c>
      <c r="BL175" s="16" t="s">
        <v>139</v>
      </c>
      <c r="BM175" s="230" t="s">
        <v>515</v>
      </c>
    </row>
    <row r="176" s="2" customFormat="1">
      <c r="A176" s="37"/>
      <c r="B176" s="38"/>
      <c r="C176" s="39"/>
      <c r="D176" s="234" t="s">
        <v>166</v>
      </c>
      <c r="E176" s="39"/>
      <c r="F176" s="255" t="s">
        <v>244</v>
      </c>
      <c r="G176" s="39"/>
      <c r="H176" s="39"/>
      <c r="I176" s="256"/>
      <c r="J176" s="39"/>
      <c r="K176" s="39"/>
      <c r="L176" s="43"/>
      <c r="M176" s="257"/>
      <c r="N176" s="258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166</v>
      </c>
      <c r="AU176" s="16" t="s">
        <v>90</v>
      </c>
    </row>
    <row r="177" s="13" customFormat="1">
      <c r="A177" s="13"/>
      <c r="B177" s="232"/>
      <c r="C177" s="233"/>
      <c r="D177" s="234" t="s">
        <v>141</v>
      </c>
      <c r="E177" s="235" t="s">
        <v>1</v>
      </c>
      <c r="F177" s="236" t="s">
        <v>516</v>
      </c>
      <c r="G177" s="233"/>
      <c r="H177" s="237">
        <v>26.100000000000001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141</v>
      </c>
      <c r="AU177" s="243" t="s">
        <v>90</v>
      </c>
      <c r="AV177" s="13" t="s">
        <v>90</v>
      </c>
      <c r="AW177" s="13" t="s">
        <v>36</v>
      </c>
      <c r="AX177" s="13" t="s">
        <v>88</v>
      </c>
      <c r="AY177" s="243" t="s">
        <v>132</v>
      </c>
    </row>
    <row r="178" s="12" customFormat="1" ht="22.8" customHeight="1">
      <c r="A178" s="12"/>
      <c r="B178" s="202"/>
      <c r="C178" s="203"/>
      <c r="D178" s="204" t="s">
        <v>79</v>
      </c>
      <c r="E178" s="216" t="s">
        <v>246</v>
      </c>
      <c r="F178" s="216" t="s">
        <v>247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SUM(P179:P213)</f>
        <v>0</v>
      </c>
      <c r="Q178" s="210"/>
      <c r="R178" s="211">
        <f>SUM(R179:R213)</f>
        <v>6.62974</v>
      </c>
      <c r="S178" s="210"/>
      <c r="T178" s="212">
        <f>SUM(T179:T213)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88</v>
      </c>
      <c r="AT178" s="214" t="s">
        <v>79</v>
      </c>
      <c r="AU178" s="214" t="s">
        <v>88</v>
      </c>
      <c r="AY178" s="213" t="s">
        <v>132</v>
      </c>
      <c r="BK178" s="215">
        <f>SUM(BK179:BK213)</f>
        <v>0</v>
      </c>
    </row>
    <row r="179" s="2" customFormat="1" ht="33" customHeight="1">
      <c r="A179" s="37"/>
      <c r="B179" s="38"/>
      <c r="C179" s="218" t="s">
        <v>263</v>
      </c>
      <c r="D179" s="218" t="s">
        <v>135</v>
      </c>
      <c r="E179" s="219" t="s">
        <v>249</v>
      </c>
      <c r="F179" s="220" t="s">
        <v>250</v>
      </c>
      <c r="G179" s="221" t="s">
        <v>138</v>
      </c>
      <c r="H179" s="222">
        <v>527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45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139</v>
      </c>
      <c r="AT179" s="230" t="s">
        <v>135</v>
      </c>
      <c r="AU179" s="230" t="s">
        <v>90</v>
      </c>
      <c r="AY179" s="16" t="s">
        <v>132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88</v>
      </c>
      <c r="BK179" s="231">
        <f>ROUND(I179*H179,2)</f>
        <v>0</v>
      </c>
      <c r="BL179" s="16" t="s">
        <v>139</v>
      </c>
      <c r="BM179" s="230" t="s">
        <v>517</v>
      </c>
    </row>
    <row r="180" s="13" customFormat="1">
      <c r="A180" s="13"/>
      <c r="B180" s="232"/>
      <c r="C180" s="233"/>
      <c r="D180" s="234" t="s">
        <v>141</v>
      </c>
      <c r="E180" s="235" t="s">
        <v>1</v>
      </c>
      <c r="F180" s="236" t="s">
        <v>518</v>
      </c>
      <c r="G180" s="233"/>
      <c r="H180" s="237">
        <v>330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141</v>
      </c>
      <c r="AU180" s="243" t="s">
        <v>90</v>
      </c>
      <c r="AV180" s="13" t="s">
        <v>90</v>
      </c>
      <c r="AW180" s="13" t="s">
        <v>36</v>
      </c>
      <c r="AX180" s="13" t="s">
        <v>80</v>
      </c>
      <c r="AY180" s="243" t="s">
        <v>132</v>
      </c>
    </row>
    <row r="181" s="13" customFormat="1">
      <c r="A181" s="13"/>
      <c r="B181" s="232"/>
      <c r="C181" s="233"/>
      <c r="D181" s="234" t="s">
        <v>141</v>
      </c>
      <c r="E181" s="235" t="s">
        <v>1</v>
      </c>
      <c r="F181" s="236" t="s">
        <v>519</v>
      </c>
      <c r="G181" s="233"/>
      <c r="H181" s="237">
        <v>197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141</v>
      </c>
      <c r="AU181" s="243" t="s">
        <v>90</v>
      </c>
      <c r="AV181" s="13" t="s">
        <v>90</v>
      </c>
      <c r="AW181" s="13" t="s">
        <v>36</v>
      </c>
      <c r="AX181" s="13" t="s">
        <v>80</v>
      </c>
      <c r="AY181" s="243" t="s">
        <v>132</v>
      </c>
    </row>
    <row r="182" s="14" customFormat="1">
      <c r="A182" s="14"/>
      <c r="B182" s="259"/>
      <c r="C182" s="260"/>
      <c r="D182" s="234" t="s">
        <v>141</v>
      </c>
      <c r="E182" s="261" t="s">
        <v>1</v>
      </c>
      <c r="F182" s="262" t="s">
        <v>254</v>
      </c>
      <c r="G182" s="260"/>
      <c r="H182" s="263">
        <v>527</v>
      </c>
      <c r="I182" s="264"/>
      <c r="J182" s="260"/>
      <c r="K182" s="260"/>
      <c r="L182" s="265"/>
      <c r="M182" s="266"/>
      <c r="N182" s="267"/>
      <c r="O182" s="267"/>
      <c r="P182" s="267"/>
      <c r="Q182" s="267"/>
      <c r="R182" s="267"/>
      <c r="S182" s="267"/>
      <c r="T182" s="26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9" t="s">
        <v>141</v>
      </c>
      <c r="AU182" s="269" t="s">
        <v>90</v>
      </c>
      <c r="AV182" s="14" t="s">
        <v>139</v>
      </c>
      <c r="AW182" s="14" t="s">
        <v>36</v>
      </c>
      <c r="AX182" s="14" t="s">
        <v>88</v>
      </c>
      <c r="AY182" s="269" t="s">
        <v>132</v>
      </c>
    </row>
    <row r="183" s="2" customFormat="1" ht="33" customHeight="1">
      <c r="A183" s="37"/>
      <c r="B183" s="38"/>
      <c r="C183" s="218" t="s">
        <v>267</v>
      </c>
      <c r="D183" s="218" t="s">
        <v>135</v>
      </c>
      <c r="E183" s="219" t="s">
        <v>256</v>
      </c>
      <c r="F183" s="220" t="s">
        <v>257</v>
      </c>
      <c r="G183" s="221" t="s">
        <v>138</v>
      </c>
      <c r="H183" s="222">
        <v>527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45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139</v>
      </c>
      <c r="AT183" s="230" t="s">
        <v>135</v>
      </c>
      <c r="AU183" s="230" t="s">
        <v>90</v>
      </c>
      <c r="AY183" s="16" t="s">
        <v>132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88</v>
      </c>
      <c r="BK183" s="231">
        <f>ROUND(I183*H183,2)</f>
        <v>0</v>
      </c>
      <c r="BL183" s="16" t="s">
        <v>139</v>
      </c>
      <c r="BM183" s="230" t="s">
        <v>520</v>
      </c>
    </row>
    <row r="184" s="2" customFormat="1" ht="24.15" customHeight="1">
      <c r="A184" s="37"/>
      <c r="B184" s="38"/>
      <c r="C184" s="244" t="s">
        <v>271</v>
      </c>
      <c r="D184" s="244" t="s">
        <v>147</v>
      </c>
      <c r="E184" s="245" t="s">
        <v>260</v>
      </c>
      <c r="F184" s="246" t="s">
        <v>261</v>
      </c>
      <c r="G184" s="247" t="s">
        <v>138</v>
      </c>
      <c r="H184" s="248">
        <v>108</v>
      </c>
      <c r="I184" s="249"/>
      <c r="J184" s="250">
        <f>ROUND(I184*H184,2)</f>
        <v>0</v>
      </c>
      <c r="K184" s="251"/>
      <c r="L184" s="252"/>
      <c r="M184" s="253" t="s">
        <v>1</v>
      </c>
      <c r="N184" s="254" t="s">
        <v>45</v>
      </c>
      <c r="O184" s="90"/>
      <c r="P184" s="228">
        <f>O184*H184</f>
        <v>0</v>
      </c>
      <c r="Q184" s="228">
        <v>0.01</v>
      </c>
      <c r="R184" s="228">
        <f>Q184*H184</f>
        <v>1.0800000000000001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150</v>
      </c>
      <c r="AT184" s="230" t="s">
        <v>147</v>
      </c>
      <c r="AU184" s="230" t="s">
        <v>90</v>
      </c>
      <c r="AY184" s="16" t="s">
        <v>132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88</v>
      </c>
      <c r="BK184" s="231">
        <f>ROUND(I184*H184,2)</f>
        <v>0</v>
      </c>
      <c r="BL184" s="16" t="s">
        <v>139</v>
      </c>
      <c r="BM184" s="230" t="s">
        <v>521</v>
      </c>
    </row>
    <row r="185" s="2" customFormat="1" ht="24.15" customHeight="1">
      <c r="A185" s="37"/>
      <c r="B185" s="38"/>
      <c r="C185" s="244" t="s">
        <v>275</v>
      </c>
      <c r="D185" s="244" t="s">
        <v>147</v>
      </c>
      <c r="E185" s="245" t="s">
        <v>264</v>
      </c>
      <c r="F185" s="246" t="s">
        <v>265</v>
      </c>
      <c r="G185" s="247" t="s">
        <v>138</v>
      </c>
      <c r="H185" s="248">
        <v>108</v>
      </c>
      <c r="I185" s="249"/>
      <c r="J185" s="250">
        <f>ROUND(I185*H185,2)</f>
        <v>0</v>
      </c>
      <c r="K185" s="251"/>
      <c r="L185" s="252"/>
      <c r="M185" s="253" t="s">
        <v>1</v>
      </c>
      <c r="N185" s="254" t="s">
        <v>45</v>
      </c>
      <c r="O185" s="90"/>
      <c r="P185" s="228">
        <f>O185*H185</f>
        <v>0</v>
      </c>
      <c r="Q185" s="228">
        <v>0.01</v>
      </c>
      <c r="R185" s="228">
        <f>Q185*H185</f>
        <v>1.0800000000000001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150</v>
      </c>
      <c r="AT185" s="230" t="s">
        <v>147</v>
      </c>
      <c r="AU185" s="230" t="s">
        <v>90</v>
      </c>
      <c r="AY185" s="16" t="s">
        <v>132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88</v>
      </c>
      <c r="BK185" s="231">
        <f>ROUND(I185*H185,2)</f>
        <v>0</v>
      </c>
      <c r="BL185" s="16" t="s">
        <v>139</v>
      </c>
      <c r="BM185" s="230" t="s">
        <v>522</v>
      </c>
    </row>
    <row r="186" s="2" customFormat="1" ht="24.15" customHeight="1">
      <c r="A186" s="37"/>
      <c r="B186" s="38"/>
      <c r="C186" s="244" t="s">
        <v>279</v>
      </c>
      <c r="D186" s="244" t="s">
        <v>147</v>
      </c>
      <c r="E186" s="245" t="s">
        <v>268</v>
      </c>
      <c r="F186" s="246" t="s">
        <v>269</v>
      </c>
      <c r="G186" s="247" t="s">
        <v>138</v>
      </c>
      <c r="H186" s="248">
        <v>114</v>
      </c>
      <c r="I186" s="249"/>
      <c r="J186" s="250">
        <f>ROUND(I186*H186,2)</f>
        <v>0</v>
      </c>
      <c r="K186" s="251"/>
      <c r="L186" s="252"/>
      <c r="M186" s="253" t="s">
        <v>1</v>
      </c>
      <c r="N186" s="254" t="s">
        <v>45</v>
      </c>
      <c r="O186" s="90"/>
      <c r="P186" s="228">
        <f>O186*H186</f>
        <v>0</v>
      </c>
      <c r="Q186" s="228">
        <v>0.01</v>
      </c>
      <c r="R186" s="228">
        <f>Q186*H186</f>
        <v>1.1400000000000001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150</v>
      </c>
      <c r="AT186" s="230" t="s">
        <v>147</v>
      </c>
      <c r="AU186" s="230" t="s">
        <v>90</v>
      </c>
      <c r="AY186" s="16" t="s">
        <v>132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88</v>
      </c>
      <c r="BK186" s="231">
        <f>ROUND(I186*H186,2)</f>
        <v>0</v>
      </c>
      <c r="BL186" s="16" t="s">
        <v>139</v>
      </c>
      <c r="BM186" s="230" t="s">
        <v>523</v>
      </c>
    </row>
    <row r="187" s="2" customFormat="1" ht="24.15" customHeight="1">
      <c r="A187" s="37"/>
      <c r="B187" s="38"/>
      <c r="C187" s="244" t="s">
        <v>283</v>
      </c>
      <c r="D187" s="244" t="s">
        <v>147</v>
      </c>
      <c r="E187" s="245" t="s">
        <v>272</v>
      </c>
      <c r="F187" s="246" t="s">
        <v>273</v>
      </c>
      <c r="G187" s="247" t="s">
        <v>138</v>
      </c>
      <c r="H187" s="248">
        <v>65</v>
      </c>
      <c r="I187" s="249"/>
      <c r="J187" s="250">
        <f>ROUND(I187*H187,2)</f>
        <v>0</v>
      </c>
      <c r="K187" s="251"/>
      <c r="L187" s="252"/>
      <c r="M187" s="253" t="s">
        <v>1</v>
      </c>
      <c r="N187" s="254" t="s">
        <v>45</v>
      </c>
      <c r="O187" s="90"/>
      <c r="P187" s="228">
        <f>O187*H187</f>
        <v>0</v>
      </c>
      <c r="Q187" s="228">
        <v>0.01</v>
      </c>
      <c r="R187" s="228">
        <f>Q187*H187</f>
        <v>0.65000000000000002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150</v>
      </c>
      <c r="AT187" s="230" t="s">
        <v>147</v>
      </c>
      <c r="AU187" s="230" t="s">
        <v>90</v>
      </c>
      <c r="AY187" s="16" t="s">
        <v>132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88</v>
      </c>
      <c r="BK187" s="231">
        <f>ROUND(I187*H187,2)</f>
        <v>0</v>
      </c>
      <c r="BL187" s="16" t="s">
        <v>139</v>
      </c>
      <c r="BM187" s="230" t="s">
        <v>524</v>
      </c>
    </row>
    <row r="188" s="2" customFormat="1" ht="24.15" customHeight="1">
      <c r="A188" s="37"/>
      <c r="B188" s="38"/>
      <c r="C188" s="244" t="s">
        <v>287</v>
      </c>
      <c r="D188" s="244" t="s">
        <v>147</v>
      </c>
      <c r="E188" s="245" t="s">
        <v>276</v>
      </c>
      <c r="F188" s="246" t="s">
        <v>277</v>
      </c>
      <c r="G188" s="247" t="s">
        <v>138</v>
      </c>
      <c r="H188" s="248">
        <v>65</v>
      </c>
      <c r="I188" s="249"/>
      <c r="J188" s="250">
        <f>ROUND(I188*H188,2)</f>
        <v>0</v>
      </c>
      <c r="K188" s="251"/>
      <c r="L188" s="252"/>
      <c r="M188" s="253" t="s">
        <v>1</v>
      </c>
      <c r="N188" s="254" t="s">
        <v>45</v>
      </c>
      <c r="O188" s="90"/>
      <c r="P188" s="228">
        <f>O188*H188</f>
        <v>0</v>
      </c>
      <c r="Q188" s="228">
        <v>0.01</v>
      </c>
      <c r="R188" s="228">
        <f>Q188*H188</f>
        <v>0.65000000000000002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150</v>
      </c>
      <c r="AT188" s="230" t="s">
        <v>147</v>
      </c>
      <c r="AU188" s="230" t="s">
        <v>90</v>
      </c>
      <c r="AY188" s="16" t="s">
        <v>132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88</v>
      </c>
      <c r="BK188" s="231">
        <f>ROUND(I188*H188,2)</f>
        <v>0</v>
      </c>
      <c r="BL188" s="16" t="s">
        <v>139</v>
      </c>
      <c r="BM188" s="230" t="s">
        <v>525</v>
      </c>
    </row>
    <row r="189" s="2" customFormat="1" ht="24.15" customHeight="1">
      <c r="A189" s="37"/>
      <c r="B189" s="38"/>
      <c r="C189" s="244" t="s">
        <v>292</v>
      </c>
      <c r="D189" s="244" t="s">
        <v>147</v>
      </c>
      <c r="E189" s="245" t="s">
        <v>280</v>
      </c>
      <c r="F189" s="246" t="s">
        <v>281</v>
      </c>
      <c r="G189" s="247" t="s">
        <v>138</v>
      </c>
      <c r="H189" s="248">
        <v>67</v>
      </c>
      <c r="I189" s="249"/>
      <c r="J189" s="250">
        <f>ROUND(I189*H189,2)</f>
        <v>0</v>
      </c>
      <c r="K189" s="251"/>
      <c r="L189" s="252"/>
      <c r="M189" s="253" t="s">
        <v>1</v>
      </c>
      <c r="N189" s="254" t="s">
        <v>45</v>
      </c>
      <c r="O189" s="90"/>
      <c r="P189" s="228">
        <f>O189*H189</f>
        <v>0</v>
      </c>
      <c r="Q189" s="228">
        <v>0.01</v>
      </c>
      <c r="R189" s="228">
        <f>Q189*H189</f>
        <v>0.67000000000000004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150</v>
      </c>
      <c r="AT189" s="230" t="s">
        <v>147</v>
      </c>
      <c r="AU189" s="230" t="s">
        <v>90</v>
      </c>
      <c r="AY189" s="16" t="s">
        <v>132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88</v>
      </c>
      <c r="BK189" s="231">
        <f>ROUND(I189*H189,2)</f>
        <v>0</v>
      </c>
      <c r="BL189" s="16" t="s">
        <v>139</v>
      </c>
      <c r="BM189" s="230" t="s">
        <v>526</v>
      </c>
    </row>
    <row r="190" s="2" customFormat="1" ht="16.5" customHeight="1">
      <c r="A190" s="37"/>
      <c r="B190" s="38"/>
      <c r="C190" s="218" t="s">
        <v>298</v>
      </c>
      <c r="D190" s="218" t="s">
        <v>135</v>
      </c>
      <c r="E190" s="219" t="s">
        <v>284</v>
      </c>
      <c r="F190" s="220" t="s">
        <v>285</v>
      </c>
      <c r="G190" s="221" t="s">
        <v>138</v>
      </c>
      <c r="H190" s="222">
        <v>527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45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139</v>
      </c>
      <c r="AT190" s="230" t="s">
        <v>135</v>
      </c>
      <c r="AU190" s="230" t="s">
        <v>90</v>
      </c>
      <c r="AY190" s="16" t="s">
        <v>132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88</v>
      </c>
      <c r="BK190" s="231">
        <f>ROUND(I190*H190,2)</f>
        <v>0</v>
      </c>
      <c r="BL190" s="16" t="s">
        <v>139</v>
      </c>
      <c r="BM190" s="230" t="s">
        <v>527</v>
      </c>
    </row>
    <row r="191" s="2" customFormat="1" ht="16.5" customHeight="1">
      <c r="A191" s="37"/>
      <c r="B191" s="38"/>
      <c r="C191" s="244" t="s">
        <v>302</v>
      </c>
      <c r="D191" s="244" t="s">
        <v>147</v>
      </c>
      <c r="E191" s="245" t="s">
        <v>288</v>
      </c>
      <c r="F191" s="246" t="s">
        <v>163</v>
      </c>
      <c r="G191" s="247" t="s">
        <v>164</v>
      </c>
      <c r="H191" s="248">
        <v>10.539999999999999</v>
      </c>
      <c r="I191" s="249"/>
      <c r="J191" s="250">
        <f>ROUND(I191*H191,2)</f>
        <v>0</v>
      </c>
      <c r="K191" s="251"/>
      <c r="L191" s="252"/>
      <c r="M191" s="253" t="s">
        <v>1</v>
      </c>
      <c r="N191" s="254" t="s">
        <v>45</v>
      </c>
      <c r="O191" s="90"/>
      <c r="P191" s="228">
        <f>O191*H191</f>
        <v>0</v>
      </c>
      <c r="Q191" s="228">
        <v>0.001</v>
      </c>
      <c r="R191" s="228">
        <f>Q191*H191</f>
        <v>0.010539999999999999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150</v>
      </c>
      <c r="AT191" s="230" t="s">
        <v>147</v>
      </c>
      <c r="AU191" s="230" t="s">
        <v>90</v>
      </c>
      <c r="AY191" s="16" t="s">
        <v>132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88</v>
      </c>
      <c r="BK191" s="231">
        <f>ROUND(I191*H191,2)</f>
        <v>0</v>
      </c>
      <c r="BL191" s="16" t="s">
        <v>139</v>
      </c>
      <c r="BM191" s="230" t="s">
        <v>528</v>
      </c>
    </row>
    <row r="192" s="2" customFormat="1">
      <c r="A192" s="37"/>
      <c r="B192" s="38"/>
      <c r="C192" s="39"/>
      <c r="D192" s="234" t="s">
        <v>166</v>
      </c>
      <c r="E192" s="39"/>
      <c r="F192" s="255" t="s">
        <v>290</v>
      </c>
      <c r="G192" s="39"/>
      <c r="H192" s="39"/>
      <c r="I192" s="256"/>
      <c r="J192" s="39"/>
      <c r="K192" s="39"/>
      <c r="L192" s="43"/>
      <c r="M192" s="257"/>
      <c r="N192" s="258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166</v>
      </c>
      <c r="AU192" s="16" t="s">
        <v>90</v>
      </c>
    </row>
    <row r="193" s="13" customFormat="1">
      <c r="A193" s="13"/>
      <c r="B193" s="232"/>
      <c r="C193" s="233"/>
      <c r="D193" s="234" t="s">
        <v>141</v>
      </c>
      <c r="E193" s="233"/>
      <c r="F193" s="236" t="s">
        <v>529</v>
      </c>
      <c r="G193" s="233"/>
      <c r="H193" s="237">
        <v>10.539999999999999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141</v>
      </c>
      <c r="AU193" s="243" t="s">
        <v>90</v>
      </c>
      <c r="AV193" s="13" t="s">
        <v>90</v>
      </c>
      <c r="AW193" s="13" t="s">
        <v>4</v>
      </c>
      <c r="AX193" s="13" t="s">
        <v>88</v>
      </c>
      <c r="AY193" s="243" t="s">
        <v>132</v>
      </c>
    </row>
    <row r="194" s="2" customFormat="1" ht="24.15" customHeight="1">
      <c r="A194" s="37"/>
      <c r="B194" s="38"/>
      <c r="C194" s="218" t="s">
        <v>308</v>
      </c>
      <c r="D194" s="218" t="s">
        <v>135</v>
      </c>
      <c r="E194" s="219" t="s">
        <v>293</v>
      </c>
      <c r="F194" s="220" t="s">
        <v>294</v>
      </c>
      <c r="G194" s="221" t="s">
        <v>172</v>
      </c>
      <c r="H194" s="222">
        <v>0.016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45</v>
      </c>
      <c r="O194" s="90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139</v>
      </c>
      <c r="AT194" s="230" t="s">
        <v>135</v>
      </c>
      <c r="AU194" s="230" t="s">
        <v>90</v>
      </c>
      <c r="AY194" s="16" t="s">
        <v>132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88</v>
      </c>
      <c r="BK194" s="231">
        <f>ROUND(I194*H194,2)</f>
        <v>0</v>
      </c>
      <c r="BL194" s="16" t="s">
        <v>139</v>
      </c>
      <c r="BM194" s="230" t="s">
        <v>530</v>
      </c>
    </row>
    <row r="195" s="2" customFormat="1">
      <c r="A195" s="37"/>
      <c r="B195" s="38"/>
      <c r="C195" s="39"/>
      <c r="D195" s="234" t="s">
        <v>166</v>
      </c>
      <c r="E195" s="39"/>
      <c r="F195" s="255" t="s">
        <v>296</v>
      </c>
      <c r="G195" s="39"/>
      <c r="H195" s="39"/>
      <c r="I195" s="256"/>
      <c r="J195" s="39"/>
      <c r="K195" s="39"/>
      <c r="L195" s="43"/>
      <c r="M195" s="257"/>
      <c r="N195" s="258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166</v>
      </c>
      <c r="AU195" s="16" t="s">
        <v>90</v>
      </c>
    </row>
    <row r="196" s="13" customFormat="1">
      <c r="A196" s="13"/>
      <c r="B196" s="232"/>
      <c r="C196" s="233"/>
      <c r="D196" s="234" t="s">
        <v>141</v>
      </c>
      <c r="E196" s="235" t="s">
        <v>1</v>
      </c>
      <c r="F196" s="236" t="s">
        <v>531</v>
      </c>
      <c r="G196" s="233"/>
      <c r="H196" s="237">
        <v>0.016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141</v>
      </c>
      <c r="AU196" s="243" t="s">
        <v>90</v>
      </c>
      <c r="AV196" s="13" t="s">
        <v>90</v>
      </c>
      <c r="AW196" s="13" t="s">
        <v>36</v>
      </c>
      <c r="AX196" s="13" t="s">
        <v>88</v>
      </c>
      <c r="AY196" s="243" t="s">
        <v>132</v>
      </c>
    </row>
    <row r="197" s="2" customFormat="1" ht="24.15" customHeight="1">
      <c r="A197" s="37"/>
      <c r="B197" s="38"/>
      <c r="C197" s="244" t="s">
        <v>312</v>
      </c>
      <c r="D197" s="244" t="s">
        <v>147</v>
      </c>
      <c r="E197" s="245" t="s">
        <v>299</v>
      </c>
      <c r="F197" s="246" t="s">
        <v>177</v>
      </c>
      <c r="G197" s="247" t="s">
        <v>164</v>
      </c>
      <c r="H197" s="248">
        <v>16</v>
      </c>
      <c r="I197" s="249"/>
      <c r="J197" s="250">
        <f>ROUND(I197*H197,2)</f>
        <v>0</v>
      </c>
      <c r="K197" s="251"/>
      <c r="L197" s="252"/>
      <c r="M197" s="253" t="s">
        <v>1</v>
      </c>
      <c r="N197" s="254" t="s">
        <v>45</v>
      </c>
      <c r="O197" s="90"/>
      <c r="P197" s="228">
        <f>O197*H197</f>
        <v>0</v>
      </c>
      <c r="Q197" s="228">
        <v>0.001</v>
      </c>
      <c r="R197" s="228">
        <f>Q197*H197</f>
        <v>0.016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150</v>
      </c>
      <c r="AT197" s="230" t="s">
        <v>147</v>
      </c>
      <c r="AU197" s="230" t="s">
        <v>90</v>
      </c>
      <c r="AY197" s="16" t="s">
        <v>132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88</v>
      </c>
      <c r="BK197" s="231">
        <f>ROUND(I197*H197,2)</f>
        <v>0</v>
      </c>
      <c r="BL197" s="16" t="s">
        <v>139</v>
      </c>
      <c r="BM197" s="230" t="s">
        <v>532</v>
      </c>
    </row>
    <row r="198" s="13" customFormat="1">
      <c r="A198" s="13"/>
      <c r="B198" s="232"/>
      <c r="C198" s="233"/>
      <c r="D198" s="234" t="s">
        <v>141</v>
      </c>
      <c r="E198" s="233"/>
      <c r="F198" s="236" t="s">
        <v>533</v>
      </c>
      <c r="G198" s="233"/>
      <c r="H198" s="237">
        <v>16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141</v>
      </c>
      <c r="AU198" s="243" t="s">
        <v>90</v>
      </c>
      <c r="AV198" s="13" t="s">
        <v>90</v>
      </c>
      <c r="AW198" s="13" t="s">
        <v>4</v>
      </c>
      <c r="AX198" s="13" t="s">
        <v>88</v>
      </c>
      <c r="AY198" s="243" t="s">
        <v>132</v>
      </c>
    </row>
    <row r="199" s="2" customFormat="1" ht="16.5" customHeight="1">
      <c r="A199" s="37"/>
      <c r="B199" s="38"/>
      <c r="C199" s="218" t="s">
        <v>316</v>
      </c>
      <c r="D199" s="218" t="s">
        <v>135</v>
      </c>
      <c r="E199" s="219" t="s">
        <v>303</v>
      </c>
      <c r="F199" s="220" t="s">
        <v>304</v>
      </c>
      <c r="G199" s="221" t="s">
        <v>223</v>
      </c>
      <c r="H199" s="222">
        <v>10.539999999999999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45</v>
      </c>
      <c r="O199" s="90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139</v>
      </c>
      <c r="AT199" s="230" t="s">
        <v>135</v>
      </c>
      <c r="AU199" s="230" t="s">
        <v>90</v>
      </c>
      <c r="AY199" s="16" t="s">
        <v>132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88</v>
      </c>
      <c r="BK199" s="231">
        <f>ROUND(I199*H199,2)</f>
        <v>0</v>
      </c>
      <c r="BL199" s="16" t="s">
        <v>139</v>
      </c>
      <c r="BM199" s="230" t="s">
        <v>534</v>
      </c>
    </row>
    <row r="200" s="2" customFormat="1">
      <c r="A200" s="37"/>
      <c r="B200" s="38"/>
      <c r="C200" s="39"/>
      <c r="D200" s="234" t="s">
        <v>166</v>
      </c>
      <c r="E200" s="39"/>
      <c r="F200" s="255" t="s">
        <v>306</v>
      </c>
      <c r="G200" s="39"/>
      <c r="H200" s="39"/>
      <c r="I200" s="256"/>
      <c r="J200" s="39"/>
      <c r="K200" s="39"/>
      <c r="L200" s="43"/>
      <c r="M200" s="257"/>
      <c r="N200" s="258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166</v>
      </c>
      <c r="AU200" s="16" t="s">
        <v>90</v>
      </c>
    </row>
    <row r="201" s="13" customFormat="1">
      <c r="A201" s="13"/>
      <c r="B201" s="232"/>
      <c r="C201" s="233"/>
      <c r="D201" s="234" t="s">
        <v>141</v>
      </c>
      <c r="E201" s="235" t="s">
        <v>1</v>
      </c>
      <c r="F201" s="236" t="s">
        <v>535</v>
      </c>
      <c r="G201" s="233"/>
      <c r="H201" s="237">
        <v>10.539999999999999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141</v>
      </c>
      <c r="AU201" s="243" t="s">
        <v>90</v>
      </c>
      <c r="AV201" s="13" t="s">
        <v>90</v>
      </c>
      <c r="AW201" s="13" t="s">
        <v>36</v>
      </c>
      <c r="AX201" s="13" t="s">
        <v>88</v>
      </c>
      <c r="AY201" s="243" t="s">
        <v>132</v>
      </c>
    </row>
    <row r="202" s="2" customFormat="1" ht="21.75" customHeight="1">
      <c r="A202" s="37"/>
      <c r="B202" s="38"/>
      <c r="C202" s="218" t="s">
        <v>323</v>
      </c>
      <c r="D202" s="218" t="s">
        <v>135</v>
      </c>
      <c r="E202" s="219" t="s">
        <v>309</v>
      </c>
      <c r="F202" s="220" t="s">
        <v>310</v>
      </c>
      <c r="G202" s="221" t="s">
        <v>223</v>
      </c>
      <c r="H202" s="222">
        <v>10.539999999999999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45</v>
      </c>
      <c r="O202" s="90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139</v>
      </c>
      <c r="AT202" s="230" t="s">
        <v>135</v>
      </c>
      <c r="AU202" s="230" t="s">
        <v>90</v>
      </c>
      <c r="AY202" s="16" t="s">
        <v>132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88</v>
      </c>
      <c r="BK202" s="231">
        <f>ROUND(I202*H202,2)</f>
        <v>0</v>
      </c>
      <c r="BL202" s="16" t="s">
        <v>139</v>
      </c>
      <c r="BM202" s="230" t="s">
        <v>536</v>
      </c>
    </row>
    <row r="203" s="2" customFormat="1" ht="24.15" customHeight="1">
      <c r="A203" s="37"/>
      <c r="B203" s="38"/>
      <c r="C203" s="218" t="s">
        <v>330</v>
      </c>
      <c r="D203" s="218" t="s">
        <v>135</v>
      </c>
      <c r="E203" s="219" t="s">
        <v>313</v>
      </c>
      <c r="F203" s="220" t="s">
        <v>242</v>
      </c>
      <c r="G203" s="221" t="s">
        <v>223</v>
      </c>
      <c r="H203" s="222">
        <v>52.700000000000003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45</v>
      </c>
      <c r="O203" s="90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139</v>
      </c>
      <c r="AT203" s="230" t="s">
        <v>135</v>
      </c>
      <c r="AU203" s="230" t="s">
        <v>90</v>
      </c>
      <c r="AY203" s="16" t="s">
        <v>132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88</v>
      </c>
      <c r="BK203" s="231">
        <f>ROUND(I203*H203,2)</f>
        <v>0</v>
      </c>
      <c r="BL203" s="16" t="s">
        <v>139</v>
      </c>
      <c r="BM203" s="230" t="s">
        <v>537</v>
      </c>
    </row>
    <row r="204" s="2" customFormat="1">
      <c r="A204" s="37"/>
      <c r="B204" s="38"/>
      <c r="C204" s="39"/>
      <c r="D204" s="234" t="s">
        <v>166</v>
      </c>
      <c r="E204" s="39"/>
      <c r="F204" s="255" t="s">
        <v>244</v>
      </c>
      <c r="G204" s="39"/>
      <c r="H204" s="39"/>
      <c r="I204" s="256"/>
      <c r="J204" s="39"/>
      <c r="K204" s="39"/>
      <c r="L204" s="43"/>
      <c r="M204" s="257"/>
      <c r="N204" s="258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166</v>
      </c>
      <c r="AU204" s="16" t="s">
        <v>90</v>
      </c>
    </row>
    <row r="205" s="13" customFormat="1">
      <c r="A205" s="13"/>
      <c r="B205" s="232"/>
      <c r="C205" s="233"/>
      <c r="D205" s="234" t="s">
        <v>141</v>
      </c>
      <c r="E205" s="235" t="s">
        <v>1</v>
      </c>
      <c r="F205" s="236" t="s">
        <v>538</v>
      </c>
      <c r="G205" s="233"/>
      <c r="H205" s="237">
        <v>52.700000000000003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141</v>
      </c>
      <c r="AU205" s="243" t="s">
        <v>90</v>
      </c>
      <c r="AV205" s="13" t="s">
        <v>90</v>
      </c>
      <c r="AW205" s="13" t="s">
        <v>36</v>
      </c>
      <c r="AX205" s="13" t="s">
        <v>88</v>
      </c>
      <c r="AY205" s="243" t="s">
        <v>132</v>
      </c>
    </row>
    <row r="206" s="2" customFormat="1" ht="24.15" customHeight="1">
      <c r="A206" s="37"/>
      <c r="B206" s="38"/>
      <c r="C206" s="218" t="s">
        <v>339</v>
      </c>
      <c r="D206" s="218" t="s">
        <v>135</v>
      </c>
      <c r="E206" s="219" t="s">
        <v>317</v>
      </c>
      <c r="F206" s="220" t="s">
        <v>318</v>
      </c>
      <c r="G206" s="221" t="s">
        <v>319</v>
      </c>
      <c r="H206" s="222">
        <v>1320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45</v>
      </c>
      <c r="O206" s="90"/>
      <c r="P206" s="228">
        <f>O206*H206</f>
        <v>0</v>
      </c>
      <c r="Q206" s="228">
        <v>0.0010100000000000001</v>
      </c>
      <c r="R206" s="228">
        <f>Q206*H206</f>
        <v>1.3332000000000002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139</v>
      </c>
      <c r="AT206" s="230" t="s">
        <v>135</v>
      </c>
      <c r="AU206" s="230" t="s">
        <v>90</v>
      </c>
      <c r="AY206" s="16" t="s">
        <v>132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88</v>
      </c>
      <c r="BK206" s="231">
        <f>ROUND(I206*H206,2)</f>
        <v>0</v>
      </c>
      <c r="BL206" s="16" t="s">
        <v>139</v>
      </c>
      <c r="BM206" s="230" t="s">
        <v>539</v>
      </c>
    </row>
    <row r="207" s="2" customFormat="1">
      <c r="A207" s="37"/>
      <c r="B207" s="38"/>
      <c r="C207" s="39"/>
      <c r="D207" s="234" t="s">
        <v>166</v>
      </c>
      <c r="E207" s="39"/>
      <c r="F207" s="255" t="s">
        <v>321</v>
      </c>
      <c r="G207" s="39"/>
      <c r="H207" s="39"/>
      <c r="I207" s="256"/>
      <c r="J207" s="39"/>
      <c r="K207" s="39"/>
      <c r="L207" s="43"/>
      <c r="M207" s="257"/>
      <c r="N207" s="258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166</v>
      </c>
      <c r="AU207" s="16" t="s">
        <v>90</v>
      </c>
    </row>
    <row r="208" s="13" customFormat="1">
      <c r="A208" s="13"/>
      <c r="B208" s="232"/>
      <c r="C208" s="233"/>
      <c r="D208" s="234" t="s">
        <v>141</v>
      </c>
      <c r="E208" s="235" t="s">
        <v>1</v>
      </c>
      <c r="F208" s="236" t="s">
        <v>540</v>
      </c>
      <c r="G208" s="233"/>
      <c r="H208" s="237">
        <v>1080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141</v>
      </c>
      <c r="AU208" s="243" t="s">
        <v>90</v>
      </c>
      <c r="AV208" s="13" t="s">
        <v>90</v>
      </c>
      <c r="AW208" s="13" t="s">
        <v>36</v>
      </c>
      <c r="AX208" s="13" t="s">
        <v>80</v>
      </c>
      <c r="AY208" s="243" t="s">
        <v>132</v>
      </c>
    </row>
    <row r="209" s="13" customFormat="1">
      <c r="A209" s="13"/>
      <c r="B209" s="232"/>
      <c r="C209" s="233"/>
      <c r="D209" s="234" t="s">
        <v>141</v>
      </c>
      <c r="E209" s="235" t="s">
        <v>1</v>
      </c>
      <c r="F209" s="236" t="s">
        <v>541</v>
      </c>
      <c r="G209" s="233"/>
      <c r="H209" s="237">
        <v>80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141</v>
      </c>
      <c r="AU209" s="243" t="s">
        <v>90</v>
      </c>
      <c r="AV209" s="13" t="s">
        <v>90</v>
      </c>
      <c r="AW209" s="13" t="s">
        <v>36</v>
      </c>
      <c r="AX209" s="13" t="s">
        <v>80</v>
      </c>
      <c r="AY209" s="243" t="s">
        <v>132</v>
      </c>
    </row>
    <row r="210" s="13" customFormat="1">
      <c r="A210" s="13"/>
      <c r="B210" s="232"/>
      <c r="C210" s="233"/>
      <c r="D210" s="234" t="s">
        <v>141</v>
      </c>
      <c r="E210" s="235" t="s">
        <v>1</v>
      </c>
      <c r="F210" s="236" t="s">
        <v>542</v>
      </c>
      <c r="G210" s="233"/>
      <c r="H210" s="237">
        <v>160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141</v>
      </c>
      <c r="AU210" s="243" t="s">
        <v>90</v>
      </c>
      <c r="AV210" s="13" t="s">
        <v>90</v>
      </c>
      <c r="AW210" s="13" t="s">
        <v>36</v>
      </c>
      <c r="AX210" s="13" t="s">
        <v>80</v>
      </c>
      <c r="AY210" s="243" t="s">
        <v>132</v>
      </c>
    </row>
    <row r="211" s="14" customFormat="1">
      <c r="A211" s="14"/>
      <c r="B211" s="259"/>
      <c r="C211" s="260"/>
      <c r="D211" s="234" t="s">
        <v>141</v>
      </c>
      <c r="E211" s="261" t="s">
        <v>1</v>
      </c>
      <c r="F211" s="262" t="s">
        <v>254</v>
      </c>
      <c r="G211" s="260"/>
      <c r="H211" s="263">
        <v>1320</v>
      </c>
      <c r="I211" s="264"/>
      <c r="J211" s="260"/>
      <c r="K211" s="260"/>
      <c r="L211" s="265"/>
      <c r="M211" s="266"/>
      <c r="N211" s="267"/>
      <c r="O211" s="267"/>
      <c r="P211" s="267"/>
      <c r="Q211" s="267"/>
      <c r="R211" s="267"/>
      <c r="S211" s="267"/>
      <c r="T211" s="26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9" t="s">
        <v>141</v>
      </c>
      <c r="AU211" s="269" t="s">
        <v>90</v>
      </c>
      <c r="AV211" s="14" t="s">
        <v>139</v>
      </c>
      <c r="AW211" s="14" t="s">
        <v>36</v>
      </c>
      <c r="AX211" s="14" t="s">
        <v>88</v>
      </c>
      <c r="AY211" s="269" t="s">
        <v>132</v>
      </c>
    </row>
    <row r="212" s="2" customFormat="1" ht="24.15" customHeight="1">
      <c r="A212" s="37"/>
      <c r="B212" s="38"/>
      <c r="C212" s="218" t="s">
        <v>345</v>
      </c>
      <c r="D212" s="218" t="s">
        <v>135</v>
      </c>
      <c r="E212" s="219" t="s">
        <v>324</v>
      </c>
      <c r="F212" s="220" t="s">
        <v>325</v>
      </c>
      <c r="G212" s="221" t="s">
        <v>138</v>
      </c>
      <c r="H212" s="222">
        <v>527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45</v>
      </c>
      <c r="O212" s="90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139</v>
      </c>
      <c r="AT212" s="230" t="s">
        <v>135</v>
      </c>
      <c r="AU212" s="230" t="s">
        <v>90</v>
      </c>
      <c r="AY212" s="16" t="s">
        <v>132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88</v>
      </c>
      <c r="BK212" s="231">
        <f>ROUND(I212*H212,2)</f>
        <v>0</v>
      </c>
      <c r="BL212" s="16" t="s">
        <v>139</v>
      </c>
      <c r="BM212" s="230" t="s">
        <v>543</v>
      </c>
    </row>
    <row r="213" s="2" customFormat="1">
      <c r="A213" s="37"/>
      <c r="B213" s="38"/>
      <c r="C213" s="39"/>
      <c r="D213" s="234" t="s">
        <v>166</v>
      </c>
      <c r="E213" s="39"/>
      <c r="F213" s="255" t="s">
        <v>327</v>
      </c>
      <c r="G213" s="39"/>
      <c r="H213" s="39"/>
      <c r="I213" s="256"/>
      <c r="J213" s="39"/>
      <c r="K213" s="39"/>
      <c r="L213" s="43"/>
      <c r="M213" s="257"/>
      <c r="N213" s="258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166</v>
      </c>
      <c r="AU213" s="16" t="s">
        <v>90</v>
      </c>
    </row>
    <row r="214" s="12" customFormat="1" ht="22.8" customHeight="1">
      <c r="A214" s="12"/>
      <c r="B214" s="202"/>
      <c r="C214" s="203"/>
      <c r="D214" s="204" t="s">
        <v>79</v>
      </c>
      <c r="E214" s="216" t="s">
        <v>544</v>
      </c>
      <c r="F214" s="216" t="s">
        <v>545</v>
      </c>
      <c r="G214" s="203"/>
      <c r="H214" s="203"/>
      <c r="I214" s="206"/>
      <c r="J214" s="217">
        <f>BK214</f>
        <v>0</v>
      </c>
      <c r="K214" s="203"/>
      <c r="L214" s="208"/>
      <c r="M214" s="209"/>
      <c r="N214" s="210"/>
      <c r="O214" s="210"/>
      <c r="P214" s="211">
        <f>SUM(P215:P227)</f>
        <v>0</v>
      </c>
      <c r="Q214" s="210"/>
      <c r="R214" s="211">
        <f>SUM(R215:R227)</f>
        <v>0.0097900000000000001</v>
      </c>
      <c r="S214" s="210"/>
      <c r="T214" s="212">
        <f>SUM(T215:T227)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3" t="s">
        <v>88</v>
      </c>
      <c r="AT214" s="214" t="s">
        <v>79</v>
      </c>
      <c r="AU214" s="214" t="s">
        <v>88</v>
      </c>
      <c r="AY214" s="213" t="s">
        <v>132</v>
      </c>
      <c r="BK214" s="215">
        <f>SUM(BK215:BK227)</f>
        <v>0</v>
      </c>
    </row>
    <row r="215" s="2" customFormat="1" ht="24.15" customHeight="1">
      <c r="A215" s="37"/>
      <c r="B215" s="38"/>
      <c r="C215" s="218" t="s">
        <v>351</v>
      </c>
      <c r="D215" s="218" t="s">
        <v>135</v>
      </c>
      <c r="E215" s="219" t="s">
        <v>546</v>
      </c>
      <c r="F215" s="220" t="s">
        <v>547</v>
      </c>
      <c r="G215" s="221" t="s">
        <v>187</v>
      </c>
      <c r="H215" s="222">
        <v>4450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45</v>
      </c>
      <c r="O215" s="90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139</v>
      </c>
      <c r="AT215" s="230" t="s">
        <v>135</v>
      </c>
      <c r="AU215" s="230" t="s">
        <v>90</v>
      </c>
      <c r="AY215" s="16" t="s">
        <v>132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88</v>
      </c>
      <c r="BK215" s="231">
        <f>ROUND(I215*H215,2)</f>
        <v>0</v>
      </c>
      <c r="BL215" s="16" t="s">
        <v>139</v>
      </c>
      <c r="BM215" s="230" t="s">
        <v>548</v>
      </c>
    </row>
    <row r="216" s="13" customFormat="1">
      <c r="A216" s="13"/>
      <c r="B216" s="232"/>
      <c r="C216" s="233"/>
      <c r="D216" s="234" t="s">
        <v>141</v>
      </c>
      <c r="E216" s="235" t="s">
        <v>1</v>
      </c>
      <c r="F216" s="236" t="s">
        <v>549</v>
      </c>
      <c r="G216" s="233"/>
      <c r="H216" s="237">
        <v>3842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141</v>
      </c>
      <c r="AU216" s="243" t="s">
        <v>90</v>
      </c>
      <c r="AV216" s="13" t="s">
        <v>90</v>
      </c>
      <c r="AW216" s="13" t="s">
        <v>36</v>
      </c>
      <c r="AX216" s="13" t="s">
        <v>80</v>
      </c>
      <c r="AY216" s="243" t="s">
        <v>132</v>
      </c>
    </row>
    <row r="217" s="13" customFormat="1">
      <c r="A217" s="13"/>
      <c r="B217" s="232"/>
      <c r="C217" s="233"/>
      <c r="D217" s="234" t="s">
        <v>141</v>
      </c>
      <c r="E217" s="235" t="s">
        <v>1</v>
      </c>
      <c r="F217" s="236" t="s">
        <v>550</v>
      </c>
      <c r="G217" s="233"/>
      <c r="H217" s="237">
        <v>608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141</v>
      </c>
      <c r="AU217" s="243" t="s">
        <v>90</v>
      </c>
      <c r="AV217" s="13" t="s">
        <v>90</v>
      </c>
      <c r="AW217" s="13" t="s">
        <v>36</v>
      </c>
      <c r="AX217" s="13" t="s">
        <v>80</v>
      </c>
      <c r="AY217" s="243" t="s">
        <v>132</v>
      </c>
    </row>
    <row r="218" s="14" customFormat="1">
      <c r="A218" s="14"/>
      <c r="B218" s="259"/>
      <c r="C218" s="260"/>
      <c r="D218" s="234" t="s">
        <v>141</v>
      </c>
      <c r="E218" s="261" t="s">
        <v>1</v>
      </c>
      <c r="F218" s="262" t="s">
        <v>254</v>
      </c>
      <c r="G218" s="260"/>
      <c r="H218" s="263">
        <v>4450</v>
      </c>
      <c r="I218" s="264"/>
      <c r="J218" s="260"/>
      <c r="K218" s="260"/>
      <c r="L218" s="265"/>
      <c r="M218" s="266"/>
      <c r="N218" s="267"/>
      <c r="O218" s="267"/>
      <c r="P218" s="267"/>
      <c r="Q218" s="267"/>
      <c r="R218" s="267"/>
      <c r="S218" s="267"/>
      <c r="T218" s="26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9" t="s">
        <v>141</v>
      </c>
      <c r="AU218" s="269" t="s">
        <v>90</v>
      </c>
      <c r="AV218" s="14" t="s">
        <v>139</v>
      </c>
      <c r="AW218" s="14" t="s">
        <v>36</v>
      </c>
      <c r="AX218" s="14" t="s">
        <v>88</v>
      </c>
      <c r="AY218" s="269" t="s">
        <v>132</v>
      </c>
    </row>
    <row r="219" s="2" customFormat="1" ht="21.75" customHeight="1">
      <c r="A219" s="37"/>
      <c r="B219" s="38"/>
      <c r="C219" s="218" t="s">
        <v>358</v>
      </c>
      <c r="D219" s="218" t="s">
        <v>135</v>
      </c>
      <c r="E219" s="219" t="s">
        <v>551</v>
      </c>
      <c r="F219" s="220" t="s">
        <v>552</v>
      </c>
      <c r="G219" s="221" t="s">
        <v>187</v>
      </c>
      <c r="H219" s="222">
        <v>4450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45</v>
      </c>
      <c r="O219" s="90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139</v>
      </c>
      <c r="AT219" s="230" t="s">
        <v>135</v>
      </c>
      <c r="AU219" s="230" t="s">
        <v>90</v>
      </c>
      <c r="AY219" s="16" t="s">
        <v>132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88</v>
      </c>
      <c r="BK219" s="231">
        <f>ROUND(I219*H219,2)</f>
        <v>0</v>
      </c>
      <c r="BL219" s="16" t="s">
        <v>139</v>
      </c>
      <c r="BM219" s="230" t="s">
        <v>553</v>
      </c>
    </row>
    <row r="220" s="2" customFormat="1" ht="21.75" customHeight="1">
      <c r="A220" s="37"/>
      <c r="B220" s="38"/>
      <c r="C220" s="218" t="s">
        <v>365</v>
      </c>
      <c r="D220" s="218" t="s">
        <v>135</v>
      </c>
      <c r="E220" s="219" t="s">
        <v>554</v>
      </c>
      <c r="F220" s="220" t="s">
        <v>555</v>
      </c>
      <c r="G220" s="221" t="s">
        <v>187</v>
      </c>
      <c r="H220" s="222">
        <v>4450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45</v>
      </c>
      <c r="O220" s="90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139</v>
      </c>
      <c r="AT220" s="230" t="s">
        <v>135</v>
      </c>
      <c r="AU220" s="230" t="s">
        <v>90</v>
      </c>
      <c r="AY220" s="16" t="s">
        <v>132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88</v>
      </c>
      <c r="BK220" s="231">
        <f>ROUND(I220*H220,2)</f>
        <v>0</v>
      </c>
      <c r="BL220" s="16" t="s">
        <v>139</v>
      </c>
      <c r="BM220" s="230" t="s">
        <v>556</v>
      </c>
    </row>
    <row r="221" s="2" customFormat="1" ht="33" customHeight="1">
      <c r="A221" s="37"/>
      <c r="B221" s="38"/>
      <c r="C221" s="218" t="s">
        <v>369</v>
      </c>
      <c r="D221" s="218" t="s">
        <v>135</v>
      </c>
      <c r="E221" s="219" t="s">
        <v>557</v>
      </c>
      <c r="F221" s="220" t="s">
        <v>558</v>
      </c>
      <c r="G221" s="221" t="s">
        <v>187</v>
      </c>
      <c r="H221" s="222">
        <v>4450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45</v>
      </c>
      <c r="O221" s="90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139</v>
      </c>
      <c r="AT221" s="230" t="s">
        <v>135</v>
      </c>
      <c r="AU221" s="230" t="s">
        <v>90</v>
      </c>
      <c r="AY221" s="16" t="s">
        <v>132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88</v>
      </c>
      <c r="BK221" s="231">
        <f>ROUND(I221*H221,2)</f>
        <v>0</v>
      </c>
      <c r="BL221" s="16" t="s">
        <v>139</v>
      </c>
      <c r="BM221" s="230" t="s">
        <v>559</v>
      </c>
    </row>
    <row r="222" s="2" customFormat="1" ht="21.75" customHeight="1">
      <c r="A222" s="37"/>
      <c r="B222" s="38"/>
      <c r="C222" s="218" t="s">
        <v>376</v>
      </c>
      <c r="D222" s="218" t="s">
        <v>135</v>
      </c>
      <c r="E222" s="219" t="s">
        <v>560</v>
      </c>
      <c r="F222" s="220" t="s">
        <v>561</v>
      </c>
      <c r="G222" s="221" t="s">
        <v>187</v>
      </c>
      <c r="H222" s="222">
        <v>4450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45</v>
      </c>
      <c r="O222" s="90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139</v>
      </c>
      <c r="AT222" s="230" t="s">
        <v>135</v>
      </c>
      <c r="AU222" s="230" t="s">
        <v>90</v>
      </c>
      <c r="AY222" s="16" t="s">
        <v>132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88</v>
      </c>
      <c r="BK222" s="231">
        <f>ROUND(I222*H222,2)</f>
        <v>0</v>
      </c>
      <c r="BL222" s="16" t="s">
        <v>139</v>
      </c>
      <c r="BM222" s="230" t="s">
        <v>562</v>
      </c>
    </row>
    <row r="223" s="2" customFormat="1" ht="24.15" customHeight="1">
      <c r="A223" s="37"/>
      <c r="B223" s="38"/>
      <c r="C223" s="218" t="s">
        <v>378</v>
      </c>
      <c r="D223" s="218" t="s">
        <v>135</v>
      </c>
      <c r="E223" s="219" t="s">
        <v>563</v>
      </c>
      <c r="F223" s="220" t="s">
        <v>564</v>
      </c>
      <c r="G223" s="221" t="s">
        <v>187</v>
      </c>
      <c r="H223" s="222">
        <v>4450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45</v>
      </c>
      <c r="O223" s="90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139</v>
      </c>
      <c r="AT223" s="230" t="s">
        <v>135</v>
      </c>
      <c r="AU223" s="230" t="s">
        <v>90</v>
      </c>
      <c r="AY223" s="16" t="s">
        <v>132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88</v>
      </c>
      <c r="BK223" s="231">
        <f>ROUND(I223*H223,2)</f>
        <v>0</v>
      </c>
      <c r="BL223" s="16" t="s">
        <v>139</v>
      </c>
      <c r="BM223" s="230" t="s">
        <v>565</v>
      </c>
    </row>
    <row r="224" s="2" customFormat="1" ht="16.5" customHeight="1">
      <c r="A224" s="37"/>
      <c r="B224" s="38"/>
      <c r="C224" s="244" t="s">
        <v>380</v>
      </c>
      <c r="D224" s="244" t="s">
        <v>147</v>
      </c>
      <c r="E224" s="245" t="s">
        <v>566</v>
      </c>
      <c r="F224" s="246" t="s">
        <v>567</v>
      </c>
      <c r="G224" s="247" t="s">
        <v>164</v>
      </c>
      <c r="H224" s="248">
        <v>9.7899999999999991</v>
      </c>
      <c r="I224" s="249"/>
      <c r="J224" s="250">
        <f>ROUND(I224*H224,2)</f>
        <v>0</v>
      </c>
      <c r="K224" s="251"/>
      <c r="L224" s="252"/>
      <c r="M224" s="253" t="s">
        <v>1</v>
      </c>
      <c r="N224" s="254" t="s">
        <v>45</v>
      </c>
      <c r="O224" s="90"/>
      <c r="P224" s="228">
        <f>O224*H224</f>
        <v>0</v>
      </c>
      <c r="Q224" s="228">
        <v>0.001</v>
      </c>
      <c r="R224" s="228">
        <f>Q224*H224</f>
        <v>0.0097900000000000001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150</v>
      </c>
      <c r="AT224" s="230" t="s">
        <v>147</v>
      </c>
      <c r="AU224" s="230" t="s">
        <v>90</v>
      </c>
      <c r="AY224" s="16" t="s">
        <v>132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88</v>
      </c>
      <c r="BK224" s="231">
        <f>ROUND(I224*H224,2)</f>
        <v>0</v>
      </c>
      <c r="BL224" s="16" t="s">
        <v>139</v>
      </c>
      <c r="BM224" s="230" t="s">
        <v>568</v>
      </c>
    </row>
    <row r="225" s="2" customFormat="1">
      <c r="A225" s="37"/>
      <c r="B225" s="38"/>
      <c r="C225" s="39"/>
      <c r="D225" s="234" t="s">
        <v>166</v>
      </c>
      <c r="E225" s="39"/>
      <c r="F225" s="255" t="s">
        <v>569</v>
      </c>
      <c r="G225" s="39"/>
      <c r="H225" s="39"/>
      <c r="I225" s="256"/>
      <c r="J225" s="39"/>
      <c r="K225" s="39"/>
      <c r="L225" s="43"/>
      <c r="M225" s="257"/>
      <c r="N225" s="258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166</v>
      </c>
      <c r="AU225" s="16" t="s">
        <v>90</v>
      </c>
    </row>
    <row r="226" s="13" customFormat="1">
      <c r="A226" s="13"/>
      <c r="B226" s="232"/>
      <c r="C226" s="233"/>
      <c r="D226" s="234" t="s">
        <v>141</v>
      </c>
      <c r="E226" s="235" t="s">
        <v>1</v>
      </c>
      <c r="F226" s="236" t="s">
        <v>570</v>
      </c>
      <c r="G226" s="233"/>
      <c r="H226" s="237">
        <v>9.7899999999999991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141</v>
      </c>
      <c r="AU226" s="243" t="s">
        <v>90</v>
      </c>
      <c r="AV226" s="13" t="s">
        <v>90</v>
      </c>
      <c r="AW226" s="13" t="s">
        <v>36</v>
      </c>
      <c r="AX226" s="13" t="s">
        <v>88</v>
      </c>
      <c r="AY226" s="243" t="s">
        <v>132</v>
      </c>
    </row>
    <row r="227" s="2" customFormat="1" ht="16.5" customHeight="1">
      <c r="A227" s="37"/>
      <c r="B227" s="38"/>
      <c r="C227" s="218" t="s">
        <v>384</v>
      </c>
      <c r="D227" s="218" t="s">
        <v>135</v>
      </c>
      <c r="E227" s="219" t="s">
        <v>571</v>
      </c>
      <c r="F227" s="220" t="s">
        <v>572</v>
      </c>
      <c r="G227" s="221" t="s">
        <v>187</v>
      </c>
      <c r="H227" s="222">
        <v>4450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45</v>
      </c>
      <c r="O227" s="90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139</v>
      </c>
      <c r="AT227" s="230" t="s">
        <v>135</v>
      </c>
      <c r="AU227" s="230" t="s">
        <v>90</v>
      </c>
      <c r="AY227" s="16" t="s">
        <v>132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88</v>
      </c>
      <c r="BK227" s="231">
        <f>ROUND(I227*H227,2)</f>
        <v>0</v>
      </c>
      <c r="BL227" s="16" t="s">
        <v>139</v>
      </c>
      <c r="BM227" s="230" t="s">
        <v>573</v>
      </c>
    </row>
    <row r="228" s="12" customFormat="1" ht="22.8" customHeight="1">
      <c r="A228" s="12"/>
      <c r="B228" s="202"/>
      <c r="C228" s="203"/>
      <c r="D228" s="204" t="s">
        <v>79</v>
      </c>
      <c r="E228" s="216" t="s">
        <v>328</v>
      </c>
      <c r="F228" s="216" t="s">
        <v>329</v>
      </c>
      <c r="G228" s="203"/>
      <c r="H228" s="203"/>
      <c r="I228" s="206"/>
      <c r="J228" s="217">
        <f>BK228</f>
        <v>0</v>
      </c>
      <c r="K228" s="203"/>
      <c r="L228" s="208"/>
      <c r="M228" s="209"/>
      <c r="N228" s="210"/>
      <c r="O228" s="210"/>
      <c r="P228" s="211">
        <f>SUM(P229:P263)</f>
        <v>0</v>
      </c>
      <c r="Q228" s="210"/>
      <c r="R228" s="211">
        <f>SUM(R229:R263)</f>
        <v>0</v>
      </c>
      <c r="S228" s="210"/>
      <c r="T228" s="212">
        <f>SUM(T229:T263)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3" t="s">
        <v>88</v>
      </c>
      <c r="AT228" s="214" t="s">
        <v>79</v>
      </c>
      <c r="AU228" s="214" t="s">
        <v>88</v>
      </c>
      <c r="AY228" s="213" t="s">
        <v>132</v>
      </c>
      <c r="BK228" s="215">
        <f>SUM(BK229:BK263)</f>
        <v>0</v>
      </c>
    </row>
    <row r="229" s="2" customFormat="1" ht="21.75" customHeight="1">
      <c r="A229" s="37"/>
      <c r="B229" s="38"/>
      <c r="C229" s="218" t="s">
        <v>386</v>
      </c>
      <c r="D229" s="218" t="s">
        <v>135</v>
      </c>
      <c r="E229" s="219" t="s">
        <v>331</v>
      </c>
      <c r="F229" s="220" t="s">
        <v>332</v>
      </c>
      <c r="G229" s="221" t="s">
        <v>138</v>
      </c>
      <c r="H229" s="222">
        <v>708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45</v>
      </c>
      <c r="O229" s="90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139</v>
      </c>
      <c r="AT229" s="230" t="s">
        <v>135</v>
      </c>
      <c r="AU229" s="230" t="s">
        <v>90</v>
      </c>
      <c r="AY229" s="16" t="s">
        <v>132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88</v>
      </c>
      <c r="BK229" s="231">
        <f>ROUND(I229*H229,2)</f>
        <v>0</v>
      </c>
      <c r="BL229" s="16" t="s">
        <v>139</v>
      </c>
      <c r="BM229" s="230" t="s">
        <v>574</v>
      </c>
    </row>
    <row r="230" s="2" customFormat="1">
      <c r="A230" s="37"/>
      <c r="B230" s="38"/>
      <c r="C230" s="39"/>
      <c r="D230" s="234" t="s">
        <v>166</v>
      </c>
      <c r="E230" s="39"/>
      <c r="F230" s="255" t="s">
        <v>334</v>
      </c>
      <c r="G230" s="39"/>
      <c r="H230" s="39"/>
      <c r="I230" s="256"/>
      <c r="J230" s="39"/>
      <c r="K230" s="39"/>
      <c r="L230" s="43"/>
      <c r="M230" s="257"/>
      <c r="N230" s="258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166</v>
      </c>
      <c r="AU230" s="16" t="s">
        <v>90</v>
      </c>
    </row>
    <row r="231" s="13" customFormat="1">
      <c r="A231" s="13"/>
      <c r="B231" s="232"/>
      <c r="C231" s="233"/>
      <c r="D231" s="234" t="s">
        <v>141</v>
      </c>
      <c r="E231" s="235" t="s">
        <v>1</v>
      </c>
      <c r="F231" s="236" t="s">
        <v>575</v>
      </c>
      <c r="G231" s="233"/>
      <c r="H231" s="237">
        <v>216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141</v>
      </c>
      <c r="AU231" s="243" t="s">
        <v>90</v>
      </c>
      <c r="AV231" s="13" t="s">
        <v>90</v>
      </c>
      <c r="AW231" s="13" t="s">
        <v>36</v>
      </c>
      <c r="AX231" s="13" t="s">
        <v>80</v>
      </c>
      <c r="AY231" s="243" t="s">
        <v>132</v>
      </c>
    </row>
    <row r="232" s="13" customFormat="1">
      <c r="A232" s="13"/>
      <c r="B232" s="232"/>
      <c r="C232" s="233"/>
      <c r="D232" s="234" t="s">
        <v>141</v>
      </c>
      <c r="E232" s="235" t="s">
        <v>1</v>
      </c>
      <c r="F232" s="236" t="s">
        <v>576</v>
      </c>
      <c r="G232" s="233"/>
      <c r="H232" s="237">
        <v>228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141</v>
      </c>
      <c r="AU232" s="243" t="s">
        <v>90</v>
      </c>
      <c r="AV232" s="13" t="s">
        <v>90</v>
      </c>
      <c r="AW232" s="13" t="s">
        <v>36</v>
      </c>
      <c r="AX232" s="13" t="s">
        <v>80</v>
      </c>
      <c r="AY232" s="243" t="s">
        <v>132</v>
      </c>
    </row>
    <row r="233" s="13" customFormat="1">
      <c r="A233" s="13"/>
      <c r="B233" s="232"/>
      <c r="C233" s="233"/>
      <c r="D233" s="234" t="s">
        <v>141</v>
      </c>
      <c r="E233" s="235" t="s">
        <v>1</v>
      </c>
      <c r="F233" s="236" t="s">
        <v>577</v>
      </c>
      <c r="G233" s="233"/>
      <c r="H233" s="237">
        <v>134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141</v>
      </c>
      <c r="AU233" s="243" t="s">
        <v>90</v>
      </c>
      <c r="AV233" s="13" t="s">
        <v>90</v>
      </c>
      <c r="AW233" s="13" t="s">
        <v>36</v>
      </c>
      <c r="AX233" s="13" t="s">
        <v>80</v>
      </c>
      <c r="AY233" s="243" t="s">
        <v>132</v>
      </c>
    </row>
    <row r="234" s="13" customFormat="1">
      <c r="A234" s="13"/>
      <c r="B234" s="232"/>
      <c r="C234" s="233"/>
      <c r="D234" s="234" t="s">
        <v>141</v>
      </c>
      <c r="E234" s="235" t="s">
        <v>1</v>
      </c>
      <c r="F234" s="236" t="s">
        <v>578</v>
      </c>
      <c r="G234" s="233"/>
      <c r="H234" s="237">
        <v>130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141</v>
      </c>
      <c r="AU234" s="243" t="s">
        <v>90</v>
      </c>
      <c r="AV234" s="13" t="s">
        <v>90</v>
      </c>
      <c r="AW234" s="13" t="s">
        <v>36</v>
      </c>
      <c r="AX234" s="13" t="s">
        <v>80</v>
      </c>
      <c r="AY234" s="243" t="s">
        <v>132</v>
      </c>
    </row>
    <row r="235" s="14" customFormat="1">
      <c r="A235" s="14"/>
      <c r="B235" s="259"/>
      <c r="C235" s="260"/>
      <c r="D235" s="234" t="s">
        <v>141</v>
      </c>
      <c r="E235" s="261" t="s">
        <v>1</v>
      </c>
      <c r="F235" s="262" t="s">
        <v>254</v>
      </c>
      <c r="G235" s="260"/>
      <c r="H235" s="263">
        <v>708</v>
      </c>
      <c r="I235" s="264"/>
      <c r="J235" s="260"/>
      <c r="K235" s="260"/>
      <c r="L235" s="265"/>
      <c r="M235" s="266"/>
      <c r="N235" s="267"/>
      <c r="O235" s="267"/>
      <c r="P235" s="267"/>
      <c r="Q235" s="267"/>
      <c r="R235" s="267"/>
      <c r="S235" s="267"/>
      <c r="T235" s="26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9" t="s">
        <v>141</v>
      </c>
      <c r="AU235" s="269" t="s">
        <v>90</v>
      </c>
      <c r="AV235" s="14" t="s">
        <v>139</v>
      </c>
      <c r="AW235" s="14" t="s">
        <v>36</v>
      </c>
      <c r="AX235" s="14" t="s">
        <v>88</v>
      </c>
      <c r="AY235" s="269" t="s">
        <v>132</v>
      </c>
    </row>
    <row r="236" s="2" customFormat="1" ht="21.75" customHeight="1">
      <c r="A236" s="37"/>
      <c r="B236" s="38"/>
      <c r="C236" s="218" t="s">
        <v>391</v>
      </c>
      <c r="D236" s="218" t="s">
        <v>135</v>
      </c>
      <c r="E236" s="219" t="s">
        <v>340</v>
      </c>
      <c r="F236" s="220" t="s">
        <v>341</v>
      </c>
      <c r="G236" s="221" t="s">
        <v>138</v>
      </c>
      <c r="H236" s="222">
        <v>346</v>
      </c>
      <c r="I236" s="223"/>
      <c r="J236" s="224">
        <f>ROUND(I236*H236,2)</f>
        <v>0</v>
      </c>
      <c r="K236" s="225"/>
      <c r="L236" s="43"/>
      <c r="M236" s="226" t="s">
        <v>1</v>
      </c>
      <c r="N236" s="227" t="s">
        <v>45</v>
      </c>
      <c r="O236" s="90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139</v>
      </c>
      <c r="AT236" s="230" t="s">
        <v>135</v>
      </c>
      <c r="AU236" s="230" t="s">
        <v>90</v>
      </c>
      <c r="AY236" s="16" t="s">
        <v>132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88</v>
      </c>
      <c r="BK236" s="231">
        <f>ROUND(I236*H236,2)</f>
        <v>0</v>
      </c>
      <c r="BL236" s="16" t="s">
        <v>139</v>
      </c>
      <c r="BM236" s="230" t="s">
        <v>579</v>
      </c>
    </row>
    <row r="237" s="2" customFormat="1">
      <c r="A237" s="37"/>
      <c r="B237" s="38"/>
      <c r="C237" s="39"/>
      <c r="D237" s="234" t="s">
        <v>166</v>
      </c>
      <c r="E237" s="39"/>
      <c r="F237" s="255" t="s">
        <v>334</v>
      </c>
      <c r="G237" s="39"/>
      <c r="H237" s="39"/>
      <c r="I237" s="256"/>
      <c r="J237" s="39"/>
      <c r="K237" s="39"/>
      <c r="L237" s="43"/>
      <c r="M237" s="257"/>
      <c r="N237" s="258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166</v>
      </c>
      <c r="AU237" s="16" t="s">
        <v>90</v>
      </c>
    </row>
    <row r="238" s="13" customFormat="1">
      <c r="A238" s="13"/>
      <c r="B238" s="232"/>
      <c r="C238" s="233"/>
      <c r="D238" s="234" t="s">
        <v>141</v>
      </c>
      <c r="E238" s="235" t="s">
        <v>1</v>
      </c>
      <c r="F238" s="236" t="s">
        <v>580</v>
      </c>
      <c r="G238" s="233"/>
      <c r="H238" s="237">
        <v>216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141</v>
      </c>
      <c r="AU238" s="243" t="s">
        <v>90</v>
      </c>
      <c r="AV238" s="13" t="s">
        <v>90</v>
      </c>
      <c r="AW238" s="13" t="s">
        <v>36</v>
      </c>
      <c r="AX238" s="13" t="s">
        <v>80</v>
      </c>
      <c r="AY238" s="243" t="s">
        <v>132</v>
      </c>
    </row>
    <row r="239" s="13" customFormat="1">
      <c r="A239" s="13"/>
      <c r="B239" s="232"/>
      <c r="C239" s="233"/>
      <c r="D239" s="234" t="s">
        <v>141</v>
      </c>
      <c r="E239" s="235" t="s">
        <v>1</v>
      </c>
      <c r="F239" s="236" t="s">
        <v>581</v>
      </c>
      <c r="G239" s="233"/>
      <c r="H239" s="237">
        <v>130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141</v>
      </c>
      <c r="AU239" s="243" t="s">
        <v>90</v>
      </c>
      <c r="AV239" s="13" t="s">
        <v>90</v>
      </c>
      <c r="AW239" s="13" t="s">
        <v>36</v>
      </c>
      <c r="AX239" s="13" t="s">
        <v>80</v>
      </c>
      <c r="AY239" s="243" t="s">
        <v>132</v>
      </c>
    </row>
    <row r="240" s="14" customFormat="1">
      <c r="A240" s="14"/>
      <c r="B240" s="259"/>
      <c r="C240" s="260"/>
      <c r="D240" s="234" t="s">
        <v>141</v>
      </c>
      <c r="E240" s="261" t="s">
        <v>1</v>
      </c>
      <c r="F240" s="262" t="s">
        <v>254</v>
      </c>
      <c r="G240" s="260"/>
      <c r="H240" s="263">
        <v>346</v>
      </c>
      <c r="I240" s="264"/>
      <c r="J240" s="260"/>
      <c r="K240" s="260"/>
      <c r="L240" s="265"/>
      <c r="M240" s="266"/>
      <c r="N240" s="267"/>
      <c r="O240" s="267"/>
      <c r="P240" s="267"/>
      <c r="Q240" s="267"/>
      <c r="R240" s="267"/>
      <c r="S240" s="267"/>
      <c r="T240" s="26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9" t="s">
        <v>141</v>
      </c>
      <c r="AU240" s="269" t="s">
        <v>90</v>
      </c>
      <c r="AV240" s="14" t="s">
        <v>139</v>
      </c>
      <c r="AW240" s="14" t="s">
        <v>36</v>
      </c>
      <c r="AX240" s="14" t="s">
        <v>88</v>
      </c>
      <c r="AY240" s="269" t="s">
        <v>132</v>
      </c>
    </row>
    <row r="241" s="2" customFormat="1" ht="24.15" customHeight="1">
      <c r="A241" s="37"/>
      <c r="B241" s="38"/>
      <c r="C241" s="218" t="s">
        <v>396</v>
      </c>
      <c r="D241" s="218" t="s">
        <v>135</v>
      </c>
      <c r="E241" s="219" t="s">
        <v>346</v>
      </c>
      <c r="F241" s="220" t="s">
        <v>347</v>
      </c>
      <c r="G241" s="221" t="s">
        <v>138</v>
      </c>
      <c r="H241" s="222">
        <v>87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45</v>
      </c>
      <c r="O241" s="90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139</v>
      </c>
      <c r="AT241" s="230" t="s">
        <v>135</v>
      </c>
      <c r="AU241" s="230" t="s">
        <v>90</v>
      </c>
      <c r="AY241" s="16" t="s">
        <v>132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88</v>
      </c>
      <c r="BK241" s="231">
        <f>ROUND(I241*H241,2)</f>
        <v>0</v>
      </c>
      <c r="BL241" s="16" t="s">
        <v>139</v>
      </c>
      <c r="BM241" s="230" t="s">
        <v>582</v>
      </c>
    </row>
    <row r="242" s="2" customFormat="1">
      <c r="A242" s="37"/>
      <c r="B242" s="38"/>
      <c r="C242" s="39"/>
      <c r="D242" s="234" t="s">
        <v>166</v>
      </c>
      <c r="E242" s="39"/>
      <c r="F242" s="255" t="s">
        <v>349</v>
      </c>
      <c r="G242" s="39"/>
      <c r="H242" s="39"/>
      <c r="I242" s="256"/>
      <c r="J242" s="39"/>
      <c r="K242" s="39"/>
      <c r="L242" s="43"/>
      <c r="M242" s="257"/>
      <c r="N242" s="258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166</v>
      </c>
      <c r="AU242" s="16" t="s">
        <v>90</v>
      </c>
    </row>
    <row r="243" s="13" customFormat="1">
      <c r="A243" s="13"/>
      <c r="B243" s="232"/>
      <c r="C243" s="233"/>
      <c r="D243" s="234" t="s">
        <v>141</v>
      </c>
      <c r="E243" s="235" t="s">
        <v>1</v>
      </c>
      <c r="F243" s="236" t="s">
        <v>583</v>
      </c>
      <c r="G243" s="233"/>
      <c r="H243" s="237">
        <v>87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141</v>
      </c>
      <c r="AU243" s="243" t="s">
        <v>90</v>
      </c>
      <c r="AV243" s="13" t="s">
        <v>90</v>
      </c>
      <c r="AW243" s="13" t="s">
        <v>36</v>
      </c>
      <c r="AX243" s="13" t="s">
        <v>88</v>
      </c>
      <c r="AY243" s="243" t="s">
        <v>132</v>
      </c>
    </row>
    <row r="244" s="2" customFormat="1" ht="37.8" customHeight="1">
      <c r="A244" s="37"/>
      <c r="B244" s="38"/>
      <c r="C244" s="218" t="s">
        <v>401</v>
      </c>
      <c r="D244" s="218" t="s">
        <v>135</v>
      </c>
      <c r="E244" s="219" t="s">
        <v>352</v>
      </c>
      <c r="F244" s="220" t="s">
        <v>353</v>
      </c>
      <c r="G244" s="221" t="s">
        <v>138</v>
      </c>
      <c r="H244" s="222">
        <v>1228</v>
      </c>
      <c r="I244" s="223"/>
      <c r="J244" s="224">
        <f>ROUND(I244*H244,2)</f>
        <v>0</v>
      </c>
      <c r="K244" s="225"/>
      <c r="L244" s="43"/>
      <c r="M244" s="226" t="s">
        <v>1</v>
      </c>
      <c r="N244" s="227" t="s">
        <v>45</v>
      </c>
      <c r="O244" s="90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139</v>
      </c>
      <c r="AT244" s="230" t="s">
        <v>135</v>
      </c>
      <c r="AU244" s="230" t="s">
        <v>90</v>
      </c>
      <c r="AY244" s="16" t="s">
        <v>132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88</v>
      </c>
      <c r="BK244" s="231">
        <f>ROUND(I244*H244,2)</f>
        <v>0</v>
      </c>
      <c r="BL244" s="16" t="s">
        <v>139</v>
      </c>
      <c r="BM244" s="230" t="s">
        <v>584</v>
      </c>
    </row>
    <row r="245" s="2" customFormat="1">
      <c r="A245" s="37"/>
      <c r="B245" s="38"/>
      <c r="C245" s="39"/>
      <c r="D245" s="234" t="s">
        <v>166</v>
      </c>
      <c r="E245" s="39"/>
      <c r="F245" s="255" t="s">
        <v>355</v>
      </c>
      <c r="G245" s="39"/>
      <c r="H245" s="39"/>
      <c r="I245" s="256"/>
      <c r="J245" s="39"/>
      <c r="K245" s="39"/>
      <c r="L245" s="43"/>
      <c r="M245" s="257"/>
      <c r="N245" s="258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166</v>
      </c>
      <c r="AU245" s="16" t="s">
        <v>90</v>
      </c>
    </row>
    <row r="246" s="13" customFormat="1">
      <c r="A246" s="13"/>
      <c r="B246" s="232"/>
      <c r="C246" s="233"/>
      <c r="D246" s="234" t="s">
        <v>141</v>
      </c>
      <c r="E246" s="235" t="s">
        <v>1</v>
      </c>
      <c r="F246" s="236" t="s">
        <v>585</v>
      </c>
      <c r="G246" s="233"/>
      <c r="H246" s="237">
        <v>174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141</v>
      </c>
      <c r="AU246" s="243" t="s">
        <v>90</v>
      </c>
      <c r="AV246" s="13" t="s">
        <v>90</v>
      </c>
      <c r="AW246" s="13" t="s">
        <v>36</v>
      </c>
      <c r="AX246" s="13" t="s">
        <v>80</v>
      </c>
      <c r="AY246" s="243" t="s">
        <v>132</v>
      </c>
    </row>
    <row r="247" s="13" customFormat="1">
      <c r="A247" s="13"/>
      <c r="B247" s="232"/>
      <c r="C247" s="233"/>
      <c r="D247" s="234" t="s">
        <v>141</v>
      </c>
      <c r="E247" s="235" t="s">
        <v>1</v>
      </c>
      <c r="F247" s="236" t="s">
        <v>586</v>
      </c>
      <c r="G247" s="233"/>
      <c r="H247" s="237">
        <v>1054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141</v>
      </c>
      <c r="AU247" s="243" t="s">
        <v>90</v>
      </c>
      <c r="AV247" s="13" t="s">
        <v>90</v>
      </c>
      <c r="AW247" s="13" t="s">
        <v>36</v>
      </c>
      <c r="AX247" s="13" t="s">
        <v>80</v>
      </c>
      <c r="AY247" s="243" t="s">
        <v>132</v>
      </c>
    </row>
    <row r="248" s="14" customFormat="1">
      <c r="A248" s="14"/>
      <c r="B248" s="259"/>
      <c r="C248" s="260"/>
      <c r="D248" s="234" t="s">
        <v>141</v>
      </c>
      <c r="E248" s="261" t="s">
        <v>1</v>
      </c>
      <c r="F248" s="262" t="s">
        <v>254</v>
      </c>
      <c r="G248" s="260"/>
      <c r="H248" s="263">
        <v>1228</v>
      </c>
      <c r="I248" s="264"/>
      <c r="J248" s="260"/>
      <c r="K248" s="260"/>
      <c r="L248" s="265"/>
      <c r="M248" s="266"/>
      <c r="N248" s="267"/>
      <c r="O248" s="267"/>
      <c r="P248" s="267"/>
      <c r="Q248" s="267"/>
      <c r="R248" s="267"/>
      <c r="S248" s="267"/>
      <c r="T248" s="26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9" t="s">
        <v>141</v>
      </c>
      <c r="AU248" s="269" t="s">
        <v>90</v>
      </c>
      <c r="AV248" s="14" t="s">
        <v>139</v>
      </c>
      <c r="AW248" s="14" t="s">
        <v>36</v>
      </c>
      <c r="AX248" s="14" t="s">
        <v>88</v>
      </c>
      <c r="AY248" s="269" t="s">
        <v>132</v>
      </c>
    </row>
    <row r="249" s="2" customFormat="1" ht="24.15" customHeight="1">
      <c r="A249" s="37"/>
      <c r="B249" s="38"/>
      <c r="C249" s="218" t="s">
        <v>406</v>
      </c>
      <c r="D249" s="218" t="s">
        <v>135</v>
      </c>
      <c r="E249" s="219" t="s">
        <v>587</v>
      </c>
      <c r="F249" s="220" t="s">
        <v>588</v>
      </c>
      <c r="G249" s="221" t="s">
        <v>187</v>
      </c>
      <c r="H249" s="222">
        <v>8900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45</v>
      </c>
      <c r="O249" s="90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139</v>
      </c>
      <c r="AT249" s="230" t="s">
        <v>135</v>
      </c>
      <c r="AU249" s="230" t="s">
        <v>90</v>
      </c>
      <c r="AY249" s="16" t="s">
        <v>132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88</v>
      </c>
      <c r="BK249" s="231">
        <f>ROUND(I249*H249,2)</f>
        <v>0</v>
      </c>
      <c r="BL249" s="16" t="s">
        <v>139</v>
      </c>
      <c r="BM249" s="230" t="s">
        <v>589</v>
      </c>
    </row>
    <row r="250" s="2" customFormat="1">
      <c r="A250" s="37"/>
      <c r="B250" s="38"/>
      <c r="C250" s="39"/>
      <c r="D250" s="234" t="s">
        <v>166</v>
      </c>
      <c r="E250" s="39"/>
      <c r="F250" s="255" t="s">
        <v>590</v>
      </c>
      <c r="G250" s="39"/>
      <c r="H250" s="39"/>
      <c r="I250" s="256"/>
      <c r="J250" s="39"/>
      <c r="K250" s="39"/>
      <c r="L250" s="43"/>
      <c r="M250" s="257"/>
      <c r="N250" s="258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166</v>
      </c>
      <c r="AU250" s="16" t="s">
        <v>90</v>
      </c>
    </row>
    <row r="251" s="13" customFormat="1">
      <c r="A251" s="13"/>
      <c r="B251" s="232"/>
      <c r="C251" s="233"/>
      <c r="D251" s="234" t="s">
        <v>141</v>
      </c>
      <c r="E251" s="235" t="s">
        <v>1</v>
      </c>
      <c r="F251" s="236" t="s">
        <v>591</v>
      </c>
      <c r="G251" s="233"/>
      <c r="H251" s="237">
        <v>8900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141</v>
      </c>
      <c r="AU251" s="243" t="s">
        <v>90</v>
      </c>
      <c r="AV251" s="13" t="s">
        <v>90</v>
      </c>
      <c r="AW251" s="13" t="s">
        <v>36</v>
      </c>
      <c r="AX251" s="13" t="s">
        <v>88</v>
      </c>
      <c r="AY251" s="243" t="s">
        <v>132</v>
      </c>
    </row>
    <row r="252" s="2" customFormat="1" ht="24.15" customHeight="1">
      <c r="A252" s="37"/>
      <c r="B252" s="38"/>
      <c r="C252" s="218" t="s">
        <v>409</v>
      </c>
      <c r="D252" s="218" t="s">
        <v>135</v>
      </c>
      <c r="E252" s="219" t="s">
        <v>592</v>
      </c>
      <c r="F252" s="220" t="s">
        <v>593</v>
      </c>
      <c r="G252" s="221" t="s">
        <v>187</v>
      </c>
      <c r="H252" s="222">
        <v>4450</v>
      </c>
      <c r="I252" s="223"/>
      <c r="J252" s="224">
        <f>ROUND(I252*H252,2)</f>
        <v>0</v>
      </c>
      <c r="K252" s="225"/>
      <c r="L252" s="43"/>
      <c r="M252" s="226" t="s">
        <v>1</v>
      </c>
      <c r="N252" s="227" t="s">
        <v>45</v>
      </c>
      <c r="O252" s="90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139</v>
      </c>
      <c r="AT252" s="230" t="s">
        <v>135</v>
      </c>
      <c r="AU252" s="230" t="s">
        <v>90</v>
      </c>
      <c r="AY252" s="16" t="s">
        <v>132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88</v>
      </c>
      <c r="BK252" s="231">
        <f>ROUND(I252*H252,2)</f>
        <v>0</v>
      </c>
      <c r="BL252" s="16" t="s">
        <v>139</v>
      </c>
      <c r="BM252" s="230" t="s">
        <v>594</v>
      </c>
    </row>
    <row r="253" s="2" customFormat="1">
      <c r="A253" s="37"/>
      <c r="B253" s="38"/>
      <c r="C253" s="39"/>
      <c r="D253" s="234" t="s">
        <v>166</v>
      </c>
      <c r="E253" s="39"/>
      <c r="F253" s="255" t="s">
        <v>595</v>
      </c>
      <c r="G253" s="39"/>
      <c r="H253" s="39"/>
      <c r="I253" s="256"/>
      <c r="J253" s="39"/>
      <c r="K253" s="39"/>
      <c r="L253" s="43"/>
      <c r="M253" s="257"/>
      <c r="N253" s="258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166</v>
      </c>
      <c r="AU253" s="16" t="s">
        <v>90</v>
      </c>
    </row>
    <row r="254" s="13" customFormat="1">
      <c r="A254" s="13"/>
      <c r="B254" s="232"/>
      <c r="C254" s="233"/>
      <c r="D254" s="234" t="s">
        <v>141</v>
      </c>
      <c r="E254" s="235" t="s">
        <v>1</v>
      </c>
      <c r="F254" s="236" t="s">
        <v>596</v>
      </c>
      <c r="G254" s="233"/>
      <c r="H254" s="237">
        <v>4450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141</v>
      </c>
      <c r="AU254" s="243" t="s">
        <v>90</v>
      </c>
      <c r="AV254" s="13" t="s">
        <v>90</v>
      </c>
      <c r="AW254" s="13" t="s">
        <v>36</v>
      </c>
      <c r="AX254" s="13" t="s">
        <v>88</v>
      </c>
      <c r="AY254" s="243" t="s">
        <v>132</v>
      </c>
    </row>
    <row r="255" s="2" customFormat="1" ht="16.5" customHeight="1">
      <c r="A255" s="37"/>
      <c r="B255" s="38"/>
      <c r="C255" s="218" t="s">
        <v>411</v>
      </c>
      <c r="D255" s="218" t="s">
        <v>135</v>
      </c>
      <c r="E255" s="219" t="s">
        <v>359</v>
      </c>
      <c r="F255" s="220" t="s">
        <v>360</v>
      </c>
      <c r="G255" s="221" t="s">
        <v>223</v>
      </c>
      <c r="H255" s="222">
        <v>119.12000000000001</v>
      </c>
      <c r="I255" s="223"/>
      <c r="J255" s="224">
        <f>ROUND(I255*H255,2)</f>
        <v>0</v>
      </c>
      <c r="K255" s="225"/>
      <c r="L255" s="43"/>
      <c r="M255" s="226" t="s">
        <v>1</v>
      </c>
      <c r="N255" s="227" t="s">
        <v>45</v>
      </c>
      <c r="O255" s="90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139</v>
      </c>
      <c r="AT255" s="230" t="s">
        <v>135</v>
      </c>
      <c r="AU255" s="230" t="s">
        <v>90</v>
      </c>
      <c r="AY255" s="16" t="s">
        <v>132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88</v>
      </c>
      <c r="BK255" s="231">
        <f>ROUND(I255*H255,2)</f>
        <v>0</v>
      </c>
      <c r="BL255" s="16" t="s">
        <v>139</v>
      </c>
      <c r="BM255" s="230" t="s">
        <v>597</v>
      </c>
    </row>
    <row r="256" s="2" customFormat="1">
      <c r="A256" s="37"/>
      <c r="B256" s="38"/>
      <c r="C256" s="39"/>
      <c r="D256" s="234" t="s">
        <v>166</v>
      </c>
      <c r="E256" s="39"/>
      <c r="F256" s="255" t="s">
        <v>598</v>
      </c>
      <c r="G256" s="39"/>
      <c r="H256" s="39"/>
      <c r="I256" s="256"/>
      <c r="J256" s="39"/>
      <c r="K256" s="39"/>
      <c r="L256" s="43"/>
      <c r="M256" s="257"/>
      <c r="N256" s="258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166</v>
      </c>
      <c r="AU256" s="16" t="s">
        <v>90</v>
      </c>
    </row>
    <row r="257" s="13" customFormat="1">
      <c r="A257" s="13"/>
      <c r="B257" s="232"/>
      <c r="C257" s="233"/>
      <c r="D257" s="234" t="s">
        <v>141</v>
      </c>
      <c r="E257" s="235" t="s">
        <v>1</v>
      </c>
      <c r="F257" s="236" t="s">
        <v>599</v>
      </c>
      <c r="G257" s="233"/>
      <c r="H257" s="237">
        <v>34.799999999999997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141</v>
      </c>
      <c r="AU257" s="243" t="s">
        <v>90</v>
      </c>
      <c r="AV257" s="13" t="s">
        <v>90</v>
      </c>
      <c r="AW257" s="13" t="s">
        <v>36</v>
      </c>
      <c r="AX257" s="13" t="s">
        <v>80</v>
      </c>
      <c r="AY257" s="243" t="s">
        <v>132</v>
      </c>
    </row>
    <row r="258" s="13" customFormat="1">
      <c r="A258" s="13"/>
      <c r="B258" s="232"/>
      <c r="C258" s="233"/>
      <c r="D258" s="234" t="s">
        <v>141</v>
      </c>
      <c r="E258" s="235" t="s">
        <v>1</v>
      </c>
      <c r="F258" s="236" t="s">
        <v>600</v>
      </c>
      <c r="G258" s="233"/>
      <c r="H258" s="237">
        <v>84.319999999999993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141</v>
      </c>
      <c r="AU258" s="243" t="s">
        <v>90</v>
      </c>
      <c r="AV258" s="13" t="s">
        <v>90</v>
      </c>
      <c r="AW258" s="13" t="s">
        <v>36</v>
      </c>
      <c r="AX258" s="13" t="s">
        <v>80</v>
      </c>
      <c r="AY258" s="243" t="s">
        <v>132</v>
      </c>
    </row>
    <row r="259" s="14" customFormat="1">
      <c r="A259" s="14"/>
      <c r="B259" s="259"/>
      <c r="C259" s="260"/>
      <c r="D259" s="234" t="s">
        <v>141</v>
      </c>
      <c r="E259" s="261" t="s">
        <v>1</v>
      </c>
      <c r="F259" s="262" t="s">
        <v>254</v>
      </c>
      <c r="G259" s="260"/>
      <c r="H259" s="263">
        <v>119.11999999999999</v>
      </c>
      <c r="I259" s="264"/>
      <c r="J259" s="260"/>
      <c r="K259" s="260"/>
      <c r="L259" s="265"/>
      <c r="M259" s="266"/>
      <c r="N259" s="267"/>
      <c r="O259" s="267"/>
      <c r="P259" s="267"/>
      <c r="Q259" s="267"/>
      <c r="R259" s="267"/>
      <c r="S259" s="267"/>
      <c r="T259" s="26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9" t="s">
        <v>141</v>
      </c>
      <c r="AU259" s="269" t="s">
        <v>90</v>
      </c>
      <c r="AV259" s="14" t="s">
        <v>139</v>
      </c>
      <c r="AW259" s="14" t="s">
        <v>36</v>
      </c>
      <c r="AX259" s="14" t="s">
        <v>88</v>
      </c>
      <c r="AY259" s="269" t="s">
        <v>132</v>
      </c>
    </row>
    <row r="260" s="2" customFormat="1" ht="21.75" customHeight="1">
      <c r="A260" s="37"/>
      <c r="B260" s="38"/>
      <c r="C260" s="218" t="s">
        <v>417</v>
      </c>
      <c r="D260" s="218" t="s">
        <v>135</v>
      </c>
      <c r="E260" s="219" t="s">
        <v>366</v>
      </c>
      <c r="F260" s="220" t="s">
        <v>367</v>
      </c>
      <c r="G260" s="221" t="s">
        <v>223</v>
      </c>
      <c r="H260" s="222">
        <v>119.12000000000001</v>
      </c>
      <c r="I260" s="223"/>
      <c r="J260" s="224">
        <f>ROUND(I260*H260,2)</f>
        <v>0</v>
      </c>
      <c r="K260" s="225"/>
      <c r="L260" s="43"/>
      <c r="M260" s="226" t="s">
        <v>1</v>
      </c>
      <c r="N260" s="227" t="s">
        <v>45</v>
      </c>
      <c r="O260" s="90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139</v>
      </c>
      <c r="AT260" s="230" t="s">
        <v>135</v>
      </c>
      <c r="AU260" s="230" t="s">
        <v>90</v>
      </c>
      <c r="AY260" s="16" t="s">
        <v>132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88</v>
      </c>
      <c r="BK260" s="231">
        <f>ROUND(I260*H260,2)</f>
        <v>0</v>
      </c>
      <c r="BL260" s="16" t="s">
        <v>139</v>
      </c>
      <c r="BM260" s="230" t="s">
        <v>601</v>
      </c>
    </row>
    <row r="261" s="2" customFormat="1" ht="24.15" customHeight="1">
      <c r="A261" s="37"/>
      <c r="B261" s="38"/>
      <c r="C261" s="218" t="s">
        <v>422</v>
      </c>
      <c r="D261" s="218" t="s">
        <v>135</v>
      </c>
      <c r="E261" s="219" t="s">
        <v>370</v>
      </c>
      <c r="F261" s="220" t="s">
        <v>242</v>
      </c>
      <c r="G261" s="221" t="s">
        <v>223</v>
      </c>
      <c r="H261" s="222">
        <v>595.60000000000002</v>
      </c>
      <c r="I261" s="223"/>
      <c r="J261" s="224">
        <f>ROUND(I261*H261,2)</f>
        <v>0</v>
      </c>
      <c r="K261" s="225"/>
      <c r="L261" s="43"/>
      <c r="M261" s="226" t="s">
        <v>1</v>
      </c>
      <c r="N261" s="227" t="s">
        <v>45</v>
      </c>
      <c r="O261" s="90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0" t="s">
        <v>139</v>
      </c>
      <c r="AT261" s="230" t="s">
        <v>135</v>
      </c>
      <c r="AU261" s="230" t="s">
        <v>90</v>
      </c>
      <c r="AY261" s="16" t="s">
        <v>132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6" t="s">
        <v>88</v>
      </c>
      <c r="BK261" s="231">
        <f>ROUND(I261*H261,2)</f>
        <v>0</v>
      </c>
      <c r="BL261" s="16" t="s">
        <v>139</v>
      </c>
      <c r="BM261" s="230" t="s">
        <v>602</v>
      </c>
    </row>
    <row r="262" s="2" customFormat="1">
      <c r="A262" s="37"/>
      <c r="B262" s="38"/>
      <c r="C262" s="39"/>
      <c r="D262" s="234" t="s">
        <v>166</v>
      </c>
      <c r="E262" s="39"/>
      <c r="F262" s="255" t="s">
        <v>372</v>
      </c>
      <c r="G262" s="39"/>
      <c r="H262" s="39"/>
      <c r="I262" s="256"/>
      <c r="J262" s="39"/>
      <c r="K262" s="39"/>
      <c r="L262" s="43"/>
      <c r="M262" s="257"/>
      <c r="N262" s="258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166</v>
      </c>
      <c r="AU262" s="16" t="s">
        <v>90</v>
      </c>
    </row>
    <row r="263" s="13" customFormat="1">
      <c r="A263" s="13"/>
      <c r="B263" s="232"/>
      <c r="C263" s="233"/>
      <c r="D263" s="234" t="s">
        <v>141</v>
      </c>
      <c r="E263" s="235" t="s">
        <v>1</v>
      </c>
      <c r="F263" s="236" t="s">
        <v>603</v>
      </c>
      <c r="G263" s="233"/>
      <c r="H263" s="237">
        <v>595.60000000000002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141</v>
      </c>
      <c r="AU263" s="243" t="s">
        <v>90</v>
      </c>
      <c r="AV263" s="13" t="s">
        <v>90</v>
      </c>
      <c r="AW263" s="13" t="s">
        <v>36</v>
      </c>
      <c r="AX263" s="13" t="s">
        <v>88</v>
      </c>
      <c r="AY263" s="243" t="s">
        <v>132</v>
      </c>
    </row>
    <row r="264" s="12" customFormat="1" ht="22.8" customHeight="1">
      <c r="A264" s="12"/>
      <c r="B264" s="202"/>
      <c r="C264" s="203"/>
      <c r="D264" s="204" t="s">
        <v>79</v>
      </c>
      <c r="E264" s="216" t="s">
        <v>374</v>
      </c>
      <c r="F264" s="216" t="s">
        <v>375</v>
      </c>
      <c r="G264" s="203"/>
      <c r="H264" s="203"/>
      <c r="I264" s="206"/>
      <c r="J264" s="217">
        <f>BK264</f>
        <v>0</v>
      </c>
      <c r="K264" s="203"/>
      <c r="L264" s="208"/>
      <c r="M264" s="209"/>
      <c r="N264" s="210"/>
      <c r="O264" s="210"/>
      <c r="P264" s="211">
        <f>SUM(P265:P287)</f>
        <v>0</v>
      </c>
      <c r="Q264" s="210"/>
      <c r="R264" s="211">
        <f>SUM(R265:R287)</f>
        <v>0</v>
      </c>
      <c r="S264" s="210"/>
      <c r="T264" s="212">
        <f>SUM(T265:T287)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3" t="s">
        <v>88</v>
      </c>
      <c r="AT264" s="214" t="s">
        <v>79</v>
      </c>
      <c r="AU264" s="214" t="s">
        <v>88</v>
      </c>
      <c r="AY264" s="213" t="s">
        <v>132</v>
      </c>
      <c r="BK264" s="215">
        <f>SUM(BK265:BK287)</f>
        <v>0</v>
      </c>
    </row>
    <row r="265" s="2" customFormat="1" ht="24.15" customHeight="1">
      <c r="A265" s="37"/>
      <c r="B265" s="38"/>
      <c r="C265" s="218" t="s">
        <v>427</v>
      </c>
      <c r="D265" s="218" t="s">
        <v>135</v>
      </c>
      <c r="E265" s="219" t="s">
        <v>346</v>
      </c>
      <c r="F265" s="220" t="s">
        <v>347</v>
      </c>
      <c r="G265" s="221" t="s">
        <v>138</v>
      </c>
      <c r="H265" s="222">
        <v>87</v>
      </c>
      <c r="I265" s="223"/>
      <c r="J265" s="224">
        <f>ROUND(I265*H265,2)</f>
        <v>0</v>
      </c>
      <c r="K265" s="225"/>
      <c r="L265" s="43"/>
      <c r="M265" s="226" t="s">
        <v>1</v>
      </c>
      <c r="N265" s="227" t="s">
        <v>45</v>
      </c>
      <c r="O265" s="90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0" t="s">
        <v>139</v>
      </c>
      <c r="AT265" s="230" t="s">
        <v>135</v>
      </c>
      <c r="AU265" s="230" t="s">
        <v>90</v>
      </c>
      <c r="AY265" s="16" t="s">
        <v>132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6" t="s">
        <v>88</v>
      </c>
      <c r="BK265" s="231">
        <f>ROUND(I265*H265,2)</f>
        <v>0</v>
      </c>
      <c r="BL265" s="16" t="s">
        <v>139</v>
      </c>
      <c r="BM265" s="230" t="s">
        <v>604</v>
      </c>
    </row>
    <row r="266" s="2" customFormat="1">
      <c r="A266" s="37"/>
      <c r="B266" s="38"/>
      <c r="C266" s="39"/>
      <c r="D266" s="234" t="s">
        <v>166</v>
      </c>
      <c r="E266" s="39"/>
      <c r="F266" s="255" t="s">
        <v>349</v>
      </c>
      <c r="G266" s="39"/>
      <c r="H266" s="39"/>
      <c r="I266" s="256"/>
      <c r="J266" s="39"/>
      <c r="K266" s="39"/>
      <c r="L266" s="43"/>
      <c r="M266" s="257"/>
      <c r="N266" s="258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166</v>
      </c>
      <c r="AU266" s="16" t="s">
        <v>90</v>
      </c>
    </row>
    <row r="267" s="13" customFormat="1">
      <c r="A267" s="13"/>
      <c r="B267" s="232"/>
      <c r="C267" s="233"/>
      <c r="D267" s="234" t="s">
        <v>141</v>
      </c>
      <c r="E267" s="235" t="s">
        <v>1</v>
      </c>
      <c r="F267" s="236" t="s">
        <v>583</v>
      </c>
      <c r="G267" s="233"/>
      <c r="H267" s="237">
        <v>87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141</v>
      </c>
      <c r="AU267" s="243" t="s">
        <v>90</v>
      </c>
      <c r="AV267" s="13" t="s">
        <v>90</v>
      </c>
      <c r="AW267" s="13" t="s">
        <v>36</v>
      </c>
      <c r="AX267" s="13" t="s">
        <v>88</v>
      </c>
      <c r="AY267" s="243" t="s">
        <v>132</v>
      </c>
    </row>
    <row r="268" s="2" customFormat="1" ht="37.8" customHeight="1">
      <c r="A268" s="37"/>
      <c r="B268" s="38"/>
      <c r="C268" s="218" t="s">
        <v>434</v>
      </c>
      <c r="D268" s="218" t="s">
        <v>135</v>
      </c>
      <c r="E268" s="219" t="s">
        <v>352</v>
      </c>
      <c r="F268" s="220" t="s">
        <v>353</v>
      </c>
      <c r="G268" s="221" t="s">
        <v>138</v>
      </c>
      <c r="H268" s="222">
        <v>1228</v>
      </c>
      <c r="I268" s="223"/>
      <c r="J268" s="224">
        <f>ROUND(I268*H268,2)</f>
        <v>0</v>
      </c>
      <c r="K268" s="225"/>
      <c r="L268" s="43"/>
      <c r="M268" s="226" t="s">
        <v>1</v>
      </c>
      <c r="N268" s="227" t="s">
        <v>45</v>
      </c>
      <c r="O268" s="90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0" t="s">
        <v>139</v>
      </c>
      <c r="AT268" s="230" t="s">
        <v>135</v>
      </c>
      <c r="AU268" s="230" t="s">
        <v>90</v>
      </c>
      <c r="AY268" s="16" t="s">
        <v>132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6" t="s">
        <v>88</v>
      </c>
      <c r="BK268" s="231">
        <f>ROUND(I268*H268,2)</f>
        <v>0</v>
      </c>
      <c r="BL268" s="16" t="s">
        <v>139</v>
      </c>
      <c r="BM268" s="230" t="s">
        <v>605</v>
      </c>
    </row>
    <row r="269" s="2" customFormat="1">
      <c r="A269" s="37"/>
      <c r="B269" s="38"/>
      <c r="C269" s="39"/>
      <c r="D269" s="234" t="s">
        <v>166</v>
      </c>
      <c r="E269" s="39"/>
      <c r="F269" s="255" t="s">
        <v>355</v>
      </c>
      <c r="G269" s="39"/>
      <c r="H269" s="39"/>
      <c r="I269" s="256"/>
      <c r="J269" s="39"/>
      <c r="K269" s="39"/>
      <c r="L269" s="43"/>
      <c r="M269" s="257"/>
      <c r="N269" s="258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166</v>
      </c>
      <c r="AU269" s="16" t="s">
        <v>90</v>
      </c>
    </row>
    <row r="270" s="13" customFormat="1">
      <c r="A270" s="13"/>
      <c r="B270" s="232"/>
      <c r="C270" s="233"/>
      <c r="D270" s="234" t="s">
        <v>141</v>
      </c>
      <c r="E270" s="235" t="s">
        <v>1</v>
      </c>
      <c r="F270" s="236" t="s">
        <v>585</v>
      </c>
      <c r="G270" s="233"/>
      <c r="H270" s="237">
        <v>174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141</v>
      </c>
      <c r="AU270" s="243" t="s">
        <v>90</v>
      </c>
      <c r="AV270" s="13" t="s">
        <v>90</v>
      </c>
      <c r="AW270" s="13" t="s">
        <v>36</v>
      </c>
      <c r="AX270" s="13" t="s">
        <v>80</v>
      </c>
      <c r="AY270" s="243" t="s">
        <v>132</v>
      </c>
    </row>
    <row r="271" s="13" customFormat="1">
      <c r="A271" s="13"/>
      <c r="B271" s="232"/>
      <c r="C271" s="233"/>
      <c r="D271" s="234" t="s">
        <v>141</v>
      </c>
      <c r="E271" s="235" t="s">
        <v>1</v>
      </c>
      <c r="F271" s="236" t="s">
        <v>586</v>
      </c>
      <c r="G271" s="233"/>
      <c r="H271" s="237">
        <v>1054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141</v>
      </c>
      <c r="AU271" s="243" t="s">
        <v>90</v>
      </c>
      <c r="AV271" s="13" t="s">
        <v>90</v>
      </c>
      <c r="AW271" s="13" t="s">
        <v>36</v>
      </c>
      <c r="AX271" s="13" t="s">
        <v>80</v>
      </c>
      <c r="AY271" s="243" t="s">
        <v>132</v>
      </c>
    </row>
    <row r="272" s="14" customFormat="1">
      <c r="A272" s="14"/>
      <c r="B272" s="259"/>
      <c r="C272" s="260"/>
      <c r="D272" s="234" t="s">
        <v>141</v>
      </c>
      <c r="E272" s="261" t="s">
        <v>1</v>
      </c>
      <c r="F272" s="262" t="s">
        <v>254</v>
      </c>
      <c r="G272" s="260"/>
      <c r="H272" s="263">
        <v>1228</v>
      </c>
      <c r="I272" s="264"/>
      <c r="J272" s="260"/>
      <c r="K272" s="260"/>
      <c r="L272" s="265"/>
      <c r="M272" s="266"/>
      <c r="N272" s="267"/>
      <c r="O272" s="267"/>
      <c r="P272" s="267"/>
      <c r="Q272" s="267"/>
      <c r="R272" s="267"/>
      <c r="S272" s="267"/>
      <c r="T272" s="26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9" t="s">
        <v>141</v>
      </c>
      <c r="AU272" s="269" t="s">
        <v>90</v>
      </c>
      <c r="AV272" s="14" t="s">
        <v>139</v>
      </c>
      <c r="AW272" s="14" t="s">
        <v>36</v>
      </c>
      <c r="AX272" s="14" t="s">
        <v>88</v>
      </c>
      <c r="AY272" s="269" t="s">
        <v>132</v>
      </c>
    </row>
    <row r="273" s="2" customFormat="1" ht="24.15" customHeight="1">
      <c r="A273" s="37"/>
      <c r="B273" s="38"/>
      <c r="C273" s="218" t="s">
        <v>436</v>
      </c>
      <c r="D273" s="218" t="s">
        <v>135</v>
      </c>
      <c r="E273" s="219" t="s">
        <v>587</v>
      </c>
      <c r="F273" s="220" t="s">
        <v>588</v>
      </c>
      <c r="G273" s="221" t="s">
        <v>187</v>
      </c>
      <c r="H273" s="222">
        <v>8900</v>
      </c>
      <c r="I273" s="223"/>
      <c r="J273" s="224">
        <f>ROUND(I273*H273,2)</f>
        <v>0</v>
      </c>
      <c r="K273" s="225"/>
      <c r="L273" s="43"/>
      <c r="M273" s="226" t="s">
        <v>1</v>
      </c>
      <c r="N273" s="227" t="s">
        <v>45</v>
      </c>
      <c r="O273" s="90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139</v>
      </c>
      <c r="AT273" s="230" t="s">
        <v>135</v>
      </c>
      <c r="AU273" s="230" t="s">
        <v>90</v>
      </c>
      <c r="AY273" s="16" t="s">
        <v>132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88</v>
      </c>
      <c r="BK273" s="231">
        <f>ROUND(I273*H273,2)</f>
        <v>0</v>
      </c>
      <c r="BL273" s="16" t="s">
        <v>139</v>
      </c>
      <c r="BM273" s="230" t="s">
        <v>606</v>
      </c>
    </row>
    <row r="274" s="2" customFormat="1">
      <c r="A274" s="37"/>
      <c r="B274" s="38"/>
      <c r="C274" s="39"/>
      <c r="D274" s="234" t="s">
        <v>166</v>
      </c>
      <c r="E274" s="39"/>
      <c r="F274" s="255" t="s">
        <v>590</v>
      </c>
      <c r="G274" s="39"/>
      <c r="H274" s="39"/>
      <c r="I274" s="256"/>
      <c r="J274" s="39"/>
      <c r="K274" s="39"/>
      <c r="L274" s="43"/>
      <c r="M274" s="257"/>
      <c r="N274" s="258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166</v>
      </c>
      <c r="AU274" s="16" t="s">
        <v>90</v>
      </c>
    </row>
    <row r="275" s="13" customFormat="1">
      <c r="A275" s="13"/>
      <c r="B275" s="232"/>
      <c r="C275" s="233"/>
      <c r="D275" s="234" t="s">
        <v>141</v>
      </c>
      <c r="E275" s="235" t="s">
        <v>1</v>
      </c>
      <c r="F275" s="236" t="s">
        <v>591</v>
      </c>
      <c r="G275" s="233"/>
      <c r="H275" s="237">
        <v>8900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141</v>
      </c>
      <c r="AU275" s="243" t="s">
        <v>90</v>
      </c>
      <c r="AV275" s="13" t="s">
        <v>90</v>
      </c>
      <c r="AW275" s="13" t="s">
        <v>36</v>
      </c>
      <c r="AX275" s="13" t="s">
        <v>88</v>
      </c>
      <c r="AY275" s="243" t="s">
        <v>132</v>
      </c>
    </row>
    <row r="276" s="2" customFormat="1" ht="24.15" customHeight="1">
      <c r="A276" s="37"/>
      <c r="B276" s="38"/>
      <c r="C276" s="218" t="s">
        <v>438</v>
      </c>
      <c r="D276" s="218" t="s">
        <v>135</v>
      </c>
      <c r="E276" s="219" t="s">
        <v>592</v>
      </c>
      <c r="F276" s="220" t="s">
        <v>593</v>
      </c>
      <c r="G276" s="221" t="s">
        <v>187</v>
      </c>
      <c r="H276" s="222">
        <v>4450</v>
      </c>
      <c r="I276" s="223"/>
      <c r="J276" s="224">
        <f>ROUND(I276*H276,2)</f>
        <v>0</v>
      </c>
      <c r="K276" s="225"/>
      <c r="L276" s="43"/>
      <c r="M276" s="226" t="s">
        <v>1</v>
      </c>
      <c r="N276" s="227" t="s">
        <v>45</v>
      </c>
      <c r="O276" s="90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0" t="s">
        <v>139</v>
      </c>
      <c r="AT276" s="230" t="s">
        <v>135</v>
      </c>
      <c r="AU276" s="230" t="s">
        <v>90</v>
      </c>
      <c r="AY276" s="16" t="s">
        <v>132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6" t="s">
        <v>88</v>
      </c>
      <c r="BK276" s="231">
        <f>ROUND(I276*H276,2)</f>
        <v>0</v>
      </c>
      <c r="BL276" s="16" t="s">
        <v>139</v>
      </c>
      <c r="BM276" s="230" t="s">
        <v>607</v>
      </c>
    </row>
    <row r="277" s="2" customFormat="1">
      <c r="A277" s="37"/>
      <c r="B277" s="38"/>
      <c r="C277" s="39"/>
      <c r="D277" s="234" t="s">
        <v>166</v>
      </c>
      <c r="E277" s="39"/>
      <c r="F277" s="255" t="s">
        <v>595</v>
      </c>
      <c r="G277" s="39"/>
      <c r="H277" s="39"/>
      <c r="I277" s="256"/>
      <c r="J277" s="39"/>
      <c r="K277" s="39"/>
      <c r="L277" s="43"/>
      <c r="M277" s="257"/>
      <c r="N277" s="258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166</v>
      </c>
      <c r="AU277" s="16" t="s">
        <v>90</v>
      </c>
    </row>
    <row r="278" s="13" customFormat="1">
      <c r="A278" s="13"/>
      <c r="B278" s="232"/>
      <c r="C278" s="233"/>
      <c r="D278" s="234" t="s">
        <v>141</v>
      </c>
      <c r="E278" s="235" t="s">
        <v>1</v>
      </c>
      <c r="F278" s="236" t="s">
        <v>596</v>
      </c>
      <c r="G278" s="233"/>
      <c r="H278" s="237">
        <v>4450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141</v>
      </c>
      <c r="AU278" s="243" t="s">
        <v>90</v>
      </c>
      <c r="AV278" s="13" t="s">
        <v>90</v>
      </c>
      <c r="AW278" s="13" t="s">
        <v>36</v>
      </c>
      <c r="AX278" s="13" t="s">
        <v>88</v>
      </c>
      <c r="AY278" s="243" t="s">
        <v>132</v>
      </c>
    </row>
    <row r="279" s="2" customFormat="1" ht="16.5" customHeight="1">
      <c r="A279" s="37"/>
      <c r="B279" s="38"/>
      <c r="C279" s="218" t="s">
        <v>442</v>
      </c>
      <c r="D279" s="218" t="s">
        <v>135</v>
      </c>
      <c r="E279" s="219" t="s">
        <v>359</v>
      </c>
      <c r="F279" s="220" t="s">
        <v>360</v>
      </c>
      <c r="G279" s="221" t="s">
        <v>223</v>
      </c>
      <c r="H279" s="222">
        <v>89.340000000000003</v>
      </c>
      <c r="I279" s="223"/>
      <c r="J279" s="224">
        <f>ROUND(I279*H279,2)</f>
        <v>0</v>
      </c>
      <c r="K279" s="225"/>
      <c r="L279" s="43"/>
      <c r="M279" s="226" t="s">
        <v>1</v>
      </c>
      <c r="N279" s="227" t="s">
        <v>45</v>
      </c>
      <c r="O279" s="90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0" t="s">
        <v>139</v>
      </c>
      <c r="AT279" s="230" t="s">
        <v>135</v>
      </c>
      <c r="AU279" s="230" t="s">
        <v>90</v>
      </c>
      <c r="AY279" s="16" t="s">
        <v>132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6" t="s">
        <v>88</v>
      </c>
      <c r="BK279" s="231">
        <f>ROUND(I279*H279,2)</f>
        <v>0</v>
      </c>
      <c r="BL279" s="16" t="s">
        <v>139</v>
      </c>
      <c r="BM279" s="230" t="s">
        <v>608</v>
      </c>
    </row>
    <row r="280" s="2" customFormat="1">
      <c r="A280" s="37"/>
      <c r="B280" s="38"/>
      <c r="C280" s="39"/>
      <c r="D280" s="234" t="s">
        <v>166</v>
      </c>
      <c r="E280" s="39"/>
      <c r="F280" s="255" t="s">
        <v>598</v>
      </c>
      <c r="G280" s="39"/>
      <c r="H280" s="39"/>
      <c r="I280" s="256"/>
      <c r="J280" s="39"/>
      <c r="K280" s="39"/>
      <c r="L280" s="43"/>
      <c r="M280" s="257"/>
      <c r="N280" s="258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166</v>
      </c>
      <c r="AU280" s="16" t="s">
        <v>90</v>
      </c>
    </row>
    <row r="281" s="13" customFormat="1">
      <c r="A281" s="13"/>
      <c r="B281" s="232"/>
      <c r="C281" s="233"/>
      <c r="D281" s="234" t="s">
        <v>141</v>
      </c>
      <c r="E281" s="235" t="s">
        <v>1</v>
      </c>
      <c r="F281" s="236" t="s">
        <v>609</v>
      </c>
      <c r="G281" s="233"/>
      <c r="H281" s="237">
        <v>26.100000000000001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141</v>
      </c>
      <c r="AU281" s="243" t="s">
        <v>90</v>
      </c>
      <c r="AV281" s="13" t="s">
        <v>90</v>
      </c>
      <c r="AW281" s="13" t="s">
        <v>36</v>
      </c>
      <c r="AX281" s="13" t="s">
        <v>80</v>
      </c>
      <c r="AY281" s="243" t="s">
        <v>132</v>
      </c>
    </row>
    <row r="282" s="13" customFormat="1">
      <c r="A282" s="13"/>
      <c r="B282" s="232"/>
      <c r="C282" s="233"/>
      <c r="D282" s="234" t="s">
        <v>141</v>
      </c>
      <c r="E282" s="235" t="s">
        <v>1</v>
      </c>
      <c r="F282" s="236" t="s">
        <v>610</v>
      </c>
      <c r="G282" s="233"/>
      <c r="H282" s="237">
        <v>63.240000000000002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141</v>
      </c>
      <c r="AU282" s="243" t="s">
        <v>90</v>
      </c>
      <c r="AV282" s="13" t="s">
        <v>90</v>
      </c>
      <c r="AW282" s="13" t="s">
        <v>36</v>
      </c>
      <c r="AX282" s="13" t="s">
        <v>80</v>
      </c>
      <c r="AY282" s="243" t="s">
        <v>132</v>
      </c>
    </row>
    <row r="283" s="14" customFormat="1">
      <c r="A283" s="14"/>
      <c r="B283" s="259"/>
      <c r="C283" s="260"/>
      <c r="D283" s="234" t="s">
        <v>141</v>
      </c>
      <c r="E283" s="261" t="s">
        <v>1</v>
      </c>
      <c r="F283" s="262" t="s">
        <v>254</v>
      </c>
      <c r="G283" s="260"/>
      <c r="H283" s="263">
        <v>89.340000000000003</v>
      </c>
      <c r="I283" s="264"/>
      <c r="J283" s="260"/>
      <c r="K283" s="260"/>
      <c r="L283" s="265"/>
      <c r="M283" s="266"/>
      <c r="N283" s="267"/>
      <c r="O283" s="267"/>
      <c r="P283" s="267"/>
      <c r="Q283" s="267"/>
      <c r="R283" s="267"/>
      <c r="S283" s="267"/>
      <c r="T283" s="26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9" t="s">
        <v>141</v>
      </c>
      <c r="AU283" s="269" t="s">
        <v>90</v>
      </c>
      <c r="AV283" s="14" t="s">
        <v>139</v>
      </c>
      <c r="AW283" s="14" t="s">
        <v>36</v>
      </c>
      <c r="AX283" s="14" t="s">
        <v>88</v>
      </c>
      <c r="AY283" s="269" t="s">
        <v>132</v>
      </c>
    </row>
    <row r="284" s="2" customFormat="1" ht="21.75" customHeight="1">
      <c r="A284" s="37"/>
      <c r="B284" s="38"/>
      <c r="C284" s="218" t="s">
        <v>450</v>
      </c>
      <c r="D284" s="218" t="s">
        <v>135</v>
      </c>
      <c r="E284" s="219" t="s">
        <v>366</v>
      </c>
      <c r="F284" s="220" t="s">
        <v>367</v>
      </c>
      <c r="G284" s="221" t="s">
        <v>223</v>
      </c>
      <c r="H284" s="222">
        <v>89.340000000000003</v>
      </c>
      <c r="I284" s="223"/>
      <c r="J284" s="224">
        <f>ROUND(I284*H284,2)</f>
        <v>0</v>
      </c>
      <c r="K284" s="225"/>
      <c r="L284" s="43"/>
      <c r="M284" s="226" t="s">
        <v>1</v>
      </c>
      <c r="N284" s="227" t="s">
        <v>45</v>
      </c>
      <c r="O284" s="90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0" t="s">
        <v>139</v>
      </c>
      <c r="AT284" s="230" t="s">
        <v>135</v>
      </c>
      <c r="AU284" s="230" t="s">
        <v>90</v>
      </c>
      <c r="AY284" s="16" t="s">
        <v>132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6" t="s">
        <v>88</v>
      </c>
      <c r="BK284" s="231">
        <f>ROUND(I284*H284,2)</f>
        <v>0</v>
      </c>
      <c r="BL284" s="16" t="s">
        <v>139</v>
      </c>
      <c r="BM284" s="230" t="s">
        <v>611</v>
      </c>
    </row>
    <row r="285" s="2" customFormat="1" ht="24.15" customHeight="1">
      <c r="A285" s="37"/>
      <c r="B285" s="38"/>
      <c r="C285" s="218" t="s">
        <v>457</v>
      </c>
      <c r="D285" s="218" t="s">
        <v>135</v>
      </c>
      <c r="E285" s="219" t="s">
        <v>370</v>
      </c>
      <c r="F285" s="220" t="s">
        <v>242</v>
      </c>
      <c r="G285" s="221" t="s">
        <v>223</v>
      </c>
      <c r="H285" s="222">
        <v>446.69999999999999</v>
      </c>
      <c r="I285" s="223"/>
      <c r="J285" s="224">
        <f>ROUND(I285*H285,2)</f>
        <v>0</v>
      </c>
      <c r="K285" s="225"/>
      <c r="L285" s="43"/>
      <c r="M285" s="226" t="s">
        <v>1</v>
      </c>
      <c r="N285" s="227" t="s">
        <v>45</v>
      </c>
      <c r="O285" s="90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0" t="s">
        <v>139</v>
      </c>
      <c r="AT285" s="230" t="s">
        <v>135</v>
      </c>
      <c r="AU285" s="230" t="s">
        <v>90</v>
      </c>
      <c r="AY285" s="16" t="s">
        <v>132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6" t="s">
        <v>88</v>
      </c>
      <c r="BK285" s="231">
        <f>ROUND(I285*H285,2)</f>
        <v>0</v>
      </c>
      <c r="BL285" s="16" t="s">
        <v>139</v>
      </c>
      <c r="BM285" s="230" t="s">
        <v>612</v>
      </c>
    </row>
    <row r="286" s="2" customFormat="1">
      <c r="A286" s="37"/>
      <c r="B286" s="38"/>
      <c r="C286" s="39"/>
      <c r="D286" s="234" t="s">
        <v>166</v>
      </c>
      <c r="E286" s="39"/>
      <c r="F286" s="255" t="s">
        <v>372</v>
      </c>
      <c r="G286" s="39"/>
      <c r="H286" s="39"/>
      <c r="I286" s="256"/>
      <c r="J286" s="39"/>
      <c r="K286" s="39"/>
      <c r="L286" s="43"/>
      <c r="M286" s="257"/>
      <c r="N286" s="258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166</v>
      </c>
      <c r="AU286" s="16" t="s">
        <v>90</v>
      </c>
    </row>
    <row r="287" s="13" customFormat="1">
      <c r="A287" s="13"/>
      <c r="B287" s="232"/>
      <c r="C287" s="233"/>
      <c r="D287" s="234" t="s">
        <v>141</v>
      </c>
      <c r="E287" s="235" t="s">
        <v>1</v>
      </c>
      <c r="F287" s="236" t="s">
        <v>613</v>
      </c>
      <c r="G287" s="233"/>
      <c r="H287" s="237">
        <v>446.69999999999999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141</v>
      </c>
      <c r="AU287" s="243" t="s">
        <v>90</v>
      </c>
      <c r="AV287" s="13" t="s">
        <v>90</v>
      </c>
      <c r="AW287" s="13" t="s">
        <v>36</v>
      </c>
      <c r="AX287" s="13" t="s">
        <v>88</v>
      </c>
      <c r="AY287" s="243" t="s">
        <v>132</v>
      </c>
    </row>
    <row r="288" s="12" customFormat="1" ht="22.8" customHeight="1">
      <c r="A288" s="12"/>
      <c r="B288" s="202"/>
      <c r="C288" s="203"/>
      <c r="D288" s="204" t="s">
        <v>79</v>
      </c>
      <c r="E288" s="216" t="s">
        <v>389</v>
      </c>
      <c r="F288" s="216" t="s">
        <v>390</v>
      </c>
      <c r="G288" s="203"/>
      <c r="H288" s="203"/>
      <c r="I288" s="206"/>
      <c r="J288" s="217">
        <f>BK288</f>
        <v>0</v>
      </c>
      <c r="K288" s="203"/>
      <c r="L288" s="208"/>
      <c r="M288" s="209"/>
      <c r="N288" s="210"/>
      <c r="O288" s="210"/>
      <c r="P288" s="211">
        <f>SUM(P289:P330)</f>
        <v>0</v>
      </c>
      <c r="Q288" s="210"/>
      <c r="R288" s="211">
        <f>SUM(R289:R330)</f>
        <v>0</v>
      </c>
      <c r="S288" s="210"/>
      <c r="T288" s="212">
        <f>SUM(T289:T330)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3" t="s">
        <v>88</v>
      </c>
      <c r="AT288" s="214" t="s">
        <v>79</v>
      </c>
      <c r="AU288" s="214" t="s">
        <v>88</v>
      </c>
      <c r="AY288" s="213" t="s">
        <v>132</v>
      </c>
      <c r="BK288" s="215">
        <f>SUM(BK289:BK330)</f>
        <v>0</v>
      </c>
    </row>
    <row r="289" s="2" customFormat="1" ht="24.15" customHeight="1">
      <c r="A289" s="37"/>
      <c r="B289" s="38"/>
      <c r="C289" s="218" t="s">
        <v>461</v>
      </c>
      <c r="D289" s="218" t="s">
        <v>135</v>
      </c>
      <c r="E289" s="219" t="s">
        <v>392</v>
      </c>
      <c r="F289" s="220" t="s">
        <v>393</v>
      </c>
      <c r="G289" s="221" t="s">
        <v>138</v>
      </c>
      <c r="H289" s="222">
        <v>87</v>
      </c>
      <c r="I289" s="223"/>
      <c r="J289" s="224">
        <f>ROUND(I289*H289,2)</f>
        <v>0</v>
      </c>
      <c r="K289" s="225"/>
      <c r="L289" s="43"/>
      <c r="M289" s="226" t="s">
        <v>1</v>
      </c>
      <c r="N289" s="227" t="s">
        <v>45</v>
      </c>
      <c r="O289" s="90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0" t="s">
        <v>139</v>
      </c>
      <c r="AT289" s="230" t="s">
        <v>135</v>
      </c>
      <c r="AU289" s="230" t="s">
        <v>90</v>
      </c>
      <c r="AY289" s="16" t="s">
        <v>132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6" t="s">
        <v>88</v>
      </c>
      <c r="BK289" s="231">
        <f>ROUND(I289*H289,2)</f>
        <v>0</v>
      </c>
      <c r="BL289" s="16" t="s">
        <v>139</v>
      </c>
      <c r="BM289" s="230" t="s">
        <v>614</v>
      </c>
    </row>
    <row r="290" s="2" customFormat="1">
      <c r="A290" s="37"/>
      <c r="B290" s="38"/>
      <c r="C290" s="39"/>
      <c r="D290" s="234" t="s">
        <v>166</v>
      </c>
      <c r="E290" s="39"/>
      <c r="F290" s="255" t="s">
        <v>395</v>
      </c>
      <c r="G290" s="39"/>
      <c r="H290" s="39"/>
      <c r="I290" s="256"/>
      <c r="J290" s="39"/>
      <c r="K290" s="39"/>
      <c r="L290" s="43"/>
      <c r="M290" s="257"/>
      <c r="N290" s="258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166</v>
      </c>
      <c r="AU290" s="16" t="s">
        <v>90</v>
      </c>
    </row>
    <row r="291" s="2" customFormat="1" ht="24.15" customHeight="1">
      <c r="A291" s="37"/>
      <c r="B291" s="38"/>
      <c r="C291" s="218" t="s">
        <v>465</v>
      </c>
      <c r="D291" s="218" t="s">
        <v>135</v>
      </c>
      <c r="E291" s="219" t="s">
        <v>397</v>
      </c>
      <c r="F291" s="220" t="s">
        <v>398</v>
      </c>
      <c r="G291" s="221" t="s">
        <v>187</v>
      </c>
      <c r="H291" s="222">
        <v>36.539999999999999</v>
      </c>
      <c r="I291" s="223"/>
      <c r="J291" s="224">
        <f>ROUND(I291*H291,2)</f>
        <v>0</v>
      </c>
      <c r="K291" s="225"/>
      <c r="L291" s="43"/>
      <c r="M291" s="226" t="s">
        <v>1</v>
      </c>
      <c r="N291" s="227" t="s">
        <v>45</v>
      </c>
      <c r="O291" s="90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0" t="s">
        <v>139</v>
      </c>
      <c r="AT291" s="230" t="s">
        <v>135</v>
      </c>
      <c r="AU291" s="230" t="s">
        <v>90</v>
      </c>
      <c r="AY291" s="16" t="s">
        <v>132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6" t="s">
        <v>88</v>
      </c>
      <c r="BK291" s="231">
        <f>ROUND(I291*H291,2)</f>
        <v>0</v>
      </c>
      <c r="BL291" s="16" t="s">
        <v>139</v>
      </c>
      <c r="BM291" s="230" t="s">
        <v>615</v>
      </c>
    </row>
    <row r="292" s="2" customFormat="1">
      <c r="A292" s="37"/>
      <c r="B292" s="38"/>
      <c r="C292" s="39"/>
      <c r="D292" s="234" t="s">
        <v>166</v>
      </c>
      <c r="E292" s="39"/>
      <c r="F292" s="255" t="s">
        <v>400</v>
      </c>
      <c r="G292" s="39"/>
      <c r="H292" s="39"/>
      <c r="I292" s="256"/>
      <c r="J292" s="39"/>
      <c r="K292" s="39"/>
      <c r="L292" s="43"/>
      <c r="M292" s="257"/>
      <c r="N292" s="258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166</v>
      </c>
      <c r="AU292" s="16" t="s">
        <v>90</v>
      </c>
    </row>
    <row r="293" s="13" customFormat="1">
      <c r="A293" s="13"/>
      <c r="B293" s="232"/>
      <c r="C293" s="233"/>
      <c r="D293" s="234" t="s">
        <v>141</v>
      </c>
      <c r="E293" s="235" t="s">
        <v>1</v>
      </c>
      <c r="F293" s="236" t="s">
        <v>499</v>
      </c>
      <c r="G293" s="233"/>
      <c r="H293" s="237">
        <v>36.539999999999999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141</v>
      </c>
      <c r="AU293" s="243" t="s">
        <v>90</v>
      </c>
      <c r="AV293" s="13" t="s">
        <v>90</v>
      </c>
      <c r="AW293" s="13" t="s">
        <v>36</v>
      </c>
      <c r="AX293" s="13" t="s">
        <v>88</v>
      </c>
      <c r="AY293" s="243" t="s">
        <v>132</v>
      </c>
    </row>
    <row r="294" s="2" customFormat="1" ht="24.15" customHeight="1">
      <c r="A294" s="37"/>
      <c r="B294" s="38"/>
      <c r="C294" s="218" t="s">
        <v>616</v>
      </c>
      <c r="D294" s="218" t="s">
        <v>135</v>
      </c>
      <c r="E294" s="219" t="s">
        <v>402</v>
      </c>
      <c r="F294" s="220" t="s">
        <v>403</v>
      </c>
      <c r="G294" s="221" t="s">
        <v>138</v>
      </c>
      <c r="H294" s="222">
        <v>87</v>
      </c>
      <c r="I294" s="223"/>
      <c r="J294" s="224">
        <f>ROUND(I294*H294,2)</f>
        <v>0</v>
      </c>
      <c r="K294" s="225"/>
      <c r="L294" s="43"/>
      <c r="M294" s="226" t="s">
        <v>1</v>
      </c>
      <c r="N294" s="227" t="s">
        <v>45</v>
      </c>
      <c r="O294" s="90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0" t="s">
        <v>139</v>
      </c>
      <c r="AT294" s="230" t="s">
        <v>135</v>
      </c>
      <c r="AU294" s="230" t="s">
        <v>90</v>
      </c>
      <c r="AY294" s="16" t="s">
        <v>132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6" t="s">
        <v>88</v>
      </c>
      <c r="BK294" s="231">
        <f>ROUND(I294*H294,2)</f>
        <v>0</v>
      </c>
      <c r="BL294" s="16" t="s">
        <v>139</v>
      </c>
      <c r="BM294" s="230" t="s">
        <v>617</v>
      </c>
    </row>
    <row r="295" s="2" customFormat="1">
      <c r="A295" s="37"/>
      <c r="B295" s="38"/>
      <c r="C295" s="39"/>
      <c r="D295" s="234" t="s">
        <v>166</v>
      </c>
      <c r="E295" s="39"/>
      <c r="F295" s="255" t="s">
        <v>405</v>
      </c>
      <c r="G295" s="39"/>
      <c r="H295" s="39"/>
      <c r="I295" s="256"/>
      <c r="J295" s="39"/>
      <c r="K295" s="39"/>
      <c r="L295" s="43"/>
      <c r="M295" s="257"/>
      <c r="N295" s="258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166</v>
      </c>
      <c r="AU295" s="16" t="s">
        <v>90</v>
      </c>
    </row>
    <row r="296" s="2" customFormat="1" ht="24.15" customHeight="1">
      <c r="A296" s="37"/>
      <c r="B296" s="38"/>
      <c r="C296" s="218" t="s">
        <v>618</v>
      </c>
      <c r="D296" s="218" t="s">
        <v>135</v>
      </c>
      <c r="E296" s="219" t="s">
        <v>346</v>
      </c>
      <c r="F296" s="220" t="s">
        <v>347</v>
      </c>
      <c r="G296" s="221" t="s">
        <v>138</v>
      </c>
      <c r="H296" s="222">
        <v>87</v>
      </c>
      <c r="I296" s="223"/>
      <c r="J296" s="224">
        <f>ROUND(I296*H296,2)</f>
        <v>0</v>
      </c>
      <c r="K296" s="225"/>
      <c r="L296" s="43"/>
      <c r="M296" s="226" t="s">
        <v>1</v>
      </c>
      <c r="N296" s="227" t="s">
        <v>45</v>
      </c>
      <c r="O296" s="90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0" t="s">
        <v>139</v>
      </c>
      <c r="AT296" s="230" t="s">
        <v>135</v>
      </c>
      <c r="AU296" s="230" t="s">
        <v>90</v>
      </c>
      <c r="AY296" s="16" t="s">
        <v>132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6" t="s">
        <v>88</v>
      </c>
      <c r="BK296" s="231">
        <f>ROUND(I296*H296,2)</f>
        <v>0</v>
      </c>
      <c r="BL296" s="16" t="s">
        <v>139</v>
      </c>
      <c r="BM296" s="230" t="s">
        <v>619</v>
      </c>
    </row>
    <row r="297" s="2" customFormat="1">
      <c r="A297" s="37"/>
      <c r="B297" s="38"/>
      <c r="C297" s="39"/>
      <c r="D297" s="234" t="s">
        <v>166</v>
      </c>
      <c r="E297" s="39"/>
      <c r="F297" s="255" t="s">
        <v>349</v>
      </c>
      <c r="G297" s="39"/>
      <c r="H297" s="39"/>
      <c r="I297" s="256"/>
      <c r="J297" s="39"/>
      <c r="K297" s="39"/>
      <c r="L297" s="43"/>
      <c r="M297" s="257"/>
      <c r="N297" s="258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166</v>
      </c>
      <c r="AU297" s="16" t="s">
        <v>90</v>
      </c>
    </row>
    <row r="298" s="13" customFormat="1">
      <c r="A298" s="13"/>
      <c r="B298" s="232"/>
      <c r="C298" s="233"/>
      <c r="D298" s="234" t="s">
        <v>141</v>
      </c>
      <c r="E298" s="235" t="s">
        <v>1</v>
      </c>
      <c r="F298" s="236" t="s">
        <v>583</v>
      </c>
      <c r="G298" s="233"/>
      <c r="H298" s="237">
        <v>87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141</v>
      </c>
      <c r="AU298" s="243" t="s">
        <v>90</v>
      </c>
      <c r="AV298" s="13" t="s">
        <v>90</v>
      </c>
      <c r="AW298" s="13" t="s">
        <v>36</v>
      </c>
      <c r="AX298" s="13" t="s">
        <v>88</v>
      </c>
      <c r="AY298" s="243" t="s">
        <v>132</v>
      </c>
    </row>
    <row r="299" s="2" customFormat="1" ht="37.8" customHeight="1">
      <c r="A299" s="37"/>
      <c r="B299" s="38"/>
      <c r="C299" s="218" t="s">
        <v>620</v>
      </c>
      <c r="D299" s="218" t="s">
        <v>135</v>
      </c>
      <c r="E299" s="219" t="s">
        <v>352</v>
      </c>
      <c r="F299" s="220" t="s">
        <v>353</v>
      </c>
      <c r="G299" s="221" t="s">
        <v>138</v>
      </c>
      <c r="H299" s="222">
        <v>1228</v>
      </c>
      <c r="I299" s="223"/>
      <c r="J299" s="224">
        <f>ROUND(I299*H299,2)</f>
        <v>0</v>
      </c>
      <c r="K299" s="225"/>
      <c r="L299" s="43"/>
      <c r="M299" s="226" t="s">
        <v>1</v>
      </c>
      <c r="N299" s="227" t="s">
        <v>45</v>
      </c>
      <c r="O299" s="90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0" t="s">
        <v>139</v>
      </c>
      <c r="AT299" s="230" t="s">
        <v>135</v>
      </c>
      <c r="AU299" s="230" t="s">
        <v>90</v>
      </c>
      <c r="AY299" s="16" t="s">
        <v>132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6" t="s">
        <v>88</v>
      </c>
      <c r="BK299" s="231">
        <f>ROUND(I299*H299,2)</f>
        <v>0</v>
      </c>
      <c r="BL299" s="16" t="s">
        <v>139</v>
      </c>
      <c r="BM299" s="230" t="s">
        <v>621</v>
      </c>
    </row>
    <row r="300" s="2" customFormat="1">
      <c r="A300" s="37"/>
      <c r="B300" s="38"/>
      <c r="C300" s="39"/>
      <c r="D300" s="234" t="s">
        <v>166</v>
      </c>
      <c r="E300" s="39"/>
      <c r="F300" s="255" t="s">
        <v>355</v>
      </c>
      <c r="G300" s="39"/>
      <c r="H300" s="39"/>
      <c r="I300" s="256"/>
      <c r="J300" s="39"/>
      <c r="K300" s="39"/>
      <c r="L300" s="43"/>
      <c r="M300" s="257"/>
      <c r="N300" s="258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166</v>
      </c>
      <c r="AU300" s="16" t="s">
        <v>90</v>
      </c>
    </row>
    <row r="301" s="13" customFormat="1">
      <c r="A301" s="13"/>
      <c r="B301" s="232"/>
      <c r="C301" s="233"/>
      <c r="D301" s="234" t="s">
        <v>141</v>
      </c>
      <c r="E301" s="235" t="s">
        <v>1</v>
      </c>
      <c r="F301" s="236" t="s">
        <v>585</v>
      </c>
      <c r="G301" s="233"/>
      <c r="H301" s="237">
        <v>174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141</v>
      </c>
      <c r="AU301" s="243" t="s">
        <v>90</v>
      </c>
      <c r="AV301" s="13" t="s">
        <v>90</v>
      </c>
      <c r="AW301" s="13" t="s">
        <v>36</v>
      </c>
      <c r="AX301" s="13" t="s">
        <v>80</v>
      </c>
      <c r="AY301" s="243" t="s">
        <v>132</v>
      </c>
    </row>
    <row r="302" s="13" customFormat="1">
      <c r="A302" s="13"/>
      <c r="B302" s="232"/>
      <c r="C302" s="233"/>
      <c r="D302" s="234" t="s">
        <v>141</v>
      </c>
      <c r="E302" s="235" t="s">
        <v>1</v>
      </c>
      <c r="F302" s="236" t="s">
        <v>586</v>
      </c>
      <c r="G302" s="233"/>
      <c r="H302" s="237">
        <v>1054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141</v>
      </c>
      <c r="AU302" s="243" t="s">
        <v>90</v>
      </c>
      <c r="AV302" s="13" t="s">
        <v>90</v>
      </c>
      <c r="AW302" s="13" t="s">
        <v>36</v>
      </c>
      <c r="AX302" s="13" t="s">
        <v>80</v>
      </c>
      <c r="AY302" s="243" t="s">
        <v>132</v>
      </c>
    </row>
    <row r="303" s="14" customFormat="1">
      <c r="A303" s="14"/>
      <c r="B303" s="259"/>
      <c r="C303" s="260"/>
      <c r="D303" s="234" t="s">
        <v>141</v>
      </c>
      <c r="E303" s="261" t="s">
        <v>1</v>
      </c>
      <c r="F303" s="262" t="s">
        <v>254</v>
      </c>
      <c r="G303" s="260"/>
      <c r="H303" s="263">
        <v>1228</v>
      </c>
      <c r="I303" s="264"/>
      <c r="J303" s="260"/>
      <c r="K303" s="260"/>
      <c r="L303" s="265"/>
      <c r="M303" s="266"/>
      <c r="N303" s="267"/>
      <c r="O303" s="267"/>
      <c r="P303" s="267"/>
      <c r="Q303" s="267"/>
      <c r="R303" s="267"/>
      <c r="S303" s="267"/>
      <c r="T303" s="26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9" t="s">
        <v>141</v>
      </c>
      <c r="AU303" s="269" t="s">
        <v>90</v>
      </c>
      <c r="AV303" s="14" t="s">
        <v>139</v>
      </c>
      <c r="AW303" s="14" t="s">
        <v>36</v>
      </c>
      <c r="AX303" s="14" t="s">
        <v>88</v>
      </c>
      <c r="AY303" s="269" t="s">
        <v>132</v>
      </c>
    </row>
    <row r="304" s="2" customFormat="1" ht="16.5" customHeight="1">
      <c r="A304" s="37"/>
      <c r="B304" s="38"/>
      <c r="C304" s="218" t="s">
        <v>622</v>
      </c>
      <c r="D304" s="218" t="s">
        <v>135</v>
      </c>
      <c r="E304" s="219" t="s">
        <v>412</v>
      </c>
      <c r="F304" s="220" t="s">
        <v>413</v>
      </c>
      <c r="G304" s="221" t="s">
        <v>223</v>
      </c>
      <c r="H304" s="222">
        <v>4.3499999999999996</v>
      </c>
      <c r="I304" s="223"/>
      <c r="J304" s="224">
        <f>ROUND(I304*H304,2)</f>
        <v>0</v>
      </c>
      <c r="K304" s="225"/>
      <c r="L304" s="43"/>
      <c r="M304" s="226" t="s">
        <v>1</v>
      </c>
      <c r="N304" s="227" t="s">
        <v>45</v>
      </c>
      <c r="O304" s="90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9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30" t="s">
        <v>139</v>
      </c>
      <c r="AT304" s="230" t="s">
        <v>135</v>
      </c>
      <c r="AU304" s="230" t="s">
        <v>90</v>
      </c>
      <c r="AY304" s="16" t="s">
        <v>132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6" t="s">
        <v>88</v>
      </c>
      <c r="BK304" s="231">
        <f>ROUND(I304*H304,2)</f>
        <v>0</v>
      </c>
      <c r="BL304" s="16" t="s">
        <v>139</v>
      </c>
      <c r="BM304" s="230" t="s">
        <v>623</v>
      </c>
    </row>
    <row r="305" s="2" customFormat="1">
      <c r="A305" s="37"/>
      <c r="B305" s="38"/>
      <c r="C305" s="39"/>
      <c r="D305" s="234" t="s">
        <v>166</v>
      </c>
      <c r="E305" s="39"/>
      <c r="F305" s="255" t="s">
        <v>415</v>
      </c>
      <c r="G305" s="39"/>
      <c r="H305" s="39"/>
      <c r="I305" s="256"/>
      <c r="J305" s="39"/>
      <c r="K305" s="39"/>
      <c r="L305" s="43"/>
      <c r="M305" s="257"/>
      <c r="N305" s="258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166</v>
      </c>
      <c r="AU305" s="16" t="s">
        <v>90</v>
      </c>
    </row>
    <row r="306" s="13" customFormat="1">
      <c r="A306" s="13"/>
      <c r="B306" s="232"/>
      <c r="C306" s="233"/>
      <c r="D306" s="234" t="s">
        <v>141</v>
      </c>
      <c r="E306" s="235" t="s">
        <v>1</v>
      </c>
      <c r="F306" s="236" t="s">
        <v>624</v>
      </c>
      <c r="G306" s="233"/>
      <c r="H306" s="237">
        <v>4.3499999999999996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141</v>
      </c>
      <c r="AU306" s="243" t="s">
        <v>90</v>
      </c>
      <c r="AV306" s="13" t="s">
        <v>90</v>
      </c>
      <c r="AW306" s="13" t="s">
        <v>36</v>
      </c>
      <c r="AX306" s="13" t="s">
        <v>88</v>
      </c>
      <c r="AY306" s="243" t="s">
        <v>132</v>
      </c>
    </row>
    <row r="307" s="2" customFormat="1" ht="33" customHeight="1">
      <c r="A307" s="37"/>
      <c r="B307" s="38"/>
      <c r="C307" s="218" t="s">
        <v>625</v>
      </c>
      <c r="D307" s="218" t="s">
        <v>135</v>
      </c>
      <c r="E307" s="219" t="s">
        <v>418</v>
      </c>
      <c r="F307" s="220" t="s">
        <v>419</v>
      </c>
      <c r="G307" s="221" t="s">
        <v>138</v>
      </c>
      <c r="H307" s="222">
        <v>87</v>
      </c>
      <c r="I307" s="223"/>
      <c r="J307" s="224">
        <f>ROUND(I307*H307,2)</f>
        <v>0</v>
      </c>
      <c r="K307" s="225"/>
      <c r="L307" s="43"/>
      <c r="M307" s="226" t="s">
        <v>1</v>
      </c>
      <c r="N307" s="227" t="s">
        <v>45</v>
      </c>
      <c r="O307" s="90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0" t="s">
        <v>139</v>
      </c>
      <c r="AT307" s="230" t="s">
        <v>135</v>
      </c>
      <c r="AU307" s="230" t="s">
        <v>90</v>
      </c>
      <c r="AY307" s="16" t="s">
        <v>132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6" t="s">
        <v>88</v>
      </c>
      <c r="BK307" s="231">
        <f>ROUND(I307*H307,2)</f>
        <v>0</v>
      </c>
      <c r="BL307" s="16" t="s">
        <v>139</v>
      </c>
      <c r="BM307" s="230" t="s">
        <v>626</v>
      </c>
    </row>
    <row r="308" s="2" customFormat="1">
      <c r="A308" s="37"/>
      <c r="B308" s="38"/>
      <c r="C308" s="39"/>
      <c r="D308" s="234" t="s">
        <v>166</v>
      </c>
      <c r="E308" s="39"/>
      <c r="F308" s="255" t="s">
        <v>421</v>
      </c>
      <c r="G308" s="39"/>
      <c r="H308" s="39"/>
      <c r="I308" s="256"/>
      <c r="J308" s="39"/>
      <c r="K308" s="39"/>
      <c r="L308" s="43"/>
      <c r="M308" s="257"/>
      <c r="N308" s="258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166</v>
      </c>
      <c r="AU308" s="16" t="s">
        <v>90</v>
      </c>
    </row>
    <row r="309" s="2" customFormat="1" ht="24.15" customHeight="1">
      <c r="A309" s="37"/>
      <c r="B309" s="38"/>
      <c r="C309" s="218" t="s">
        <v>627</v>
      </c>
      <c r="D309" s="218" t="s">
        <v>135</v>
      </c>
      <c r="E309" s="219" t="s">
        <v>423</v>
      </c>
      <c r="F309" s="220" t="s">
        <v>424</v>
      </c>
      <c r="G309" s="221" t="s">
        <v>138</v>
      </c>
      <c r="H309" s="222">
        <v>174</v>
      </c>
      <c r="I309" s="223"/>
      <c r="J309" s="224">
        <f>ROUND(I309*H309,2)</f>
        <v>0</v>
      </c>
      <c r="K309" s="225"/>
      <c r="L309" s="43"/>
      <c r="M309" s="226" t="s">
        <v>1</v>
      </c>
      <c r="N309" s="227" t="s">
        <v>45</v>
      </c>
      <c r="O309" s="90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0" t="s">
        <v>139</v>
      </c>
      <c r="AT309" s="230" t="s">
        <v>135</v>
      </c>
      <c r="AU309" s="230" t="s">
        <v>90</v>
      </c>
      <c r="AY309" s="16" t="s">
        <v>132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6" t="s">
        <v>88</v>
      </c>
      <c r="BK309" s="231">
        <f>ROUND(I309*H309,2)</f>
        <v>0</v>
      </c>
      <c r="BL309" s="16" t="s">
        <v>139</v>
      </c>
      <c r="BM309" s="230" t="s">
        <v>628</v>
      </c>
    </row>
    <row r="310" s="13" customFormat="1">
      <c r="A310" s="13"/>
      <c r="B310" s="232"/>
      <c r="C310" s="233"/>
      <c r="D310" s="234" t="s">
        <v>141</v>
      </c>
      <c r="E310" s="235" t="s">
        <v>1</v>
      </c>
      <c r="F310" s="236" t="s">
        <v>629</v>
      </c>
      <c r="G310" s="233"/>
      <c r="H310" s="237">
        <v>174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141</v>
      </c>
      <c r="AU310" s="243" t="s">
        <v>90</v>
      </c>
      <c r="AV310" s="13" t="s">
        <v>90</v>
      </c>
      <c r="AW310" s="13" t="s">
        <v>36</v>
      </c>
      <c r="AX310" s="13" t="s">
        <v>88</v>
      </c>
      <c r="AY310" s="243" t="s">
        <v>132</v>
      </c>
    </row>
    <row r="311" s="2" customFormat="1" ht="16.5" customHeight="1">
      <c r="A311" s="37"/>
      <c r="B311" s="38"/>
      <c r="C311" s="218" t="s">
        <v>630</v>
      </c>
      <c r="D311" s="218" t="s">
        <v>135</v>
      </c>
      <c r="E311" s="219" t="s">
        <v>428</v>
      </c>
      <c r="F311" s="220" t="s">
        <v>429</v>
      </c>
      <c r="G311" s="221" t="s">
        <v>172</v>
      </c>
      <c r="H311" s="222">
        <v>4.7850000000000001</v>
      </c>
      <c r="I311" s="223"/>
      <c r="J311" s="224">
        <f>ROUND(I311*H311,2)</f>
        <v>0</v>
      </c>
      <c r="K311" s="225"/>
      <c r="L311" s="43"/>
      <c r="M311" s="226" t="s">
        <v>1</v>
      </c>
      <c r="N311" s="227" t="s">
        <v>45</v>
      </c>
      <c r="O311" s="90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0" t="s">
        <v>139</v>
      </c>
      <c r="AT311" s="230" t="s">
        <v>135</v>
      </c>
      <c r="AU311" s="230" t="s">
        <v>90</v>
      </c>
      <c r="AY311" s="16" t="s">
        <v>132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6" t="s">
        <v>88</v>
      </c>
      <c r="BK311" s="231">
        <f>ROUND(I311*H311,2)</f>
        <v>0</v>
      </c>
      <c r="BL311" s="16" t="s">
        <v>139</v>
      </c>
      <c r="BM311" s="230" t="s">
        <v>631</v>
      </c>
    </row>
    <row r="312" s="2" customFormat="1">
      <c r="A312" s="37"/>
      <c r="B312" s="38"/>
      <c r="C312" s="39"/>
      <c r="D312" s="234" t="s">
        <v>166</v>
      </c>
      <c r="E312" s="39"/>
      <c r="F312" s="255" t="s">
        <v>431</v>
      </c>
      <c r="G312" s="39"/>
      <c r="H312" s="39"/>
      <c r="I312" s="256"/>
      <c r="J312" s="39"/>
      <c r="K312" s="39"/>
      <c r="L312" s="43"/>
      <c r="M312" s="257"/>
      <c r="N312" s="258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166</v>
      </c>
      <c r="AU312" s="16" t="s">
        <v>90</v>
      </c>
    </row>
    <row r="313" s="13" customFormat="1">
      <c r="A313" s="13"/>
      <c r="B313" s="232"/>
      <c r="C313" s="233"/>
      <c r="D313" s="234" t="s">
        <v>141</v>
      </c>
      <c r="E313" s="235" t="s">
        <v>1</v>
      </c>
      <c r="F313" s="236" t="s">
        <v>632</v>
      </c>
      <c r="G313" s="233"/>
      <c r="H313" s="237">
        <v>2.1749999999999998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141</v>
      </c>
      <c r="AU313" s="243" t="s">
        <v>90</v>
      </c>
      <c r="AV313" s="13" t="s">
        <v>90</v>
      </c>
      <c r="AW313" s="13" t="s">
        <v>36</v>
      </c>
      <c r="AX313" s="13" t="s">
        <v>80</v>
      </c>
      <c r="AY313" s="243" t="s">
        <v>132</v>
      </c>
    </row>
    <row r="314" s="13" customFormat="1">
      <c r="A314" s="13"/>
      <c r="B314" s="232"/>
      <c r="C314" s="233"/>
      <c r="D314" s="234" t="s">
        <v>141</v>
      </c>
      <c r="E314" s="235" t="s">
        <v>1</v>
      </c>
      <c r="F314" s="236" t="s">
        <v>633</v>
      </c>
      <c r="G314" s="233"/>
      <c r="H314" s="237">
        <v>2.6099999999999999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141</v>
      </c>
      <c r="AU314" s="243" t="s">
        <v>90</v>
      </c>
      <c r="AV314" s="13" t="s">
        <v>90</v>
      </c>
      <c r="AW314" s="13" t="s">
        <v>36</v>
      </c>
      <c r="AX314" s="13" t="s">
        <v>80</v>
      </c>
      <c r="AY314" s="243" t="s">
        <v>132</v>
      </c>
    </row>
    <row r="315" s="14" customFormat="1">
      <c r="A315" s="14"/>
      <c r="B315" s="259"/>
      <c r="C315" s="260"/>
      <c r="D315" s="234" t="s">
        <v>141</v>
      </c>
      <c r="E315" s="261" t="s">
        <v>1</v>
      </c>
      <c r="F315" s="262" t="s">
        <v>254</v>
      </c>
      <c r="G315" s="260"/>
      <c r="H315" s="263">
        <v>4.7850000000000001</v>
      </c>
      <c r="I315" s="264"/>
      <c r="J315" s="260"/>
      <c r="K315" s="260"/>
      <c r="L315" s="265"/>
      <c r="M315" s="266"/>
      <c r="N315" s="267"/>
      <c r="O315" s="267"/>
      <c r="P315" s="267"/>
      <c r="Q315" s="267"/>
      <c r="R315" s="267"/>
      <c r="S315" s="267"/>
      <c r="T315" s="26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9" t="s">
        <v>141</v>
      </c>
      <c r="AU315" s="269" t="s">
        <v>90</v>
      </c>
      <c r="AV315" s="14" t="s">
        <v>139</v>
      </c>
      <c r="AW315" s="14" t="s">
        <v>36</v>
      </c>
      <c r="AX315" s="14" t="s">
        <v>88</v>
      </c>
      <c r="AY315" s="269" t="s">
        <v>132</v>
      </c>
    </row>
    <row r="316" s="2" customFormat="1" ht="24.15" customHeight="1">
      <c r="A316" s="37"/>
      <c r="B316" s="38"/>
      <c r="C316" s="218" t="s">
        <v>634</v>
      </c>
      <c r="D316" s="218" t="s">
        <v>135</v>
      </c>
      <c r="E316" s="219" t="s">
        <v>587</v>
      </c>
      <c r="F316" s="220" t="s">
        <v>588</v>
      </c>
      <c r="G316" s="221" t="s">
        <v>187</v>
      </c>
      <c r="H316" s="222">
        <v>8900</v>
      </c>
      <c r="I316" s="223"/>
      <c r="J316" s="224">
        <f>ROUND(I316*H316,2)</f>
        <v>0</v>
      </c>
      <c r="K316" s="225"/>
      <c r="L316" s="43"/>
      <c r="M316" s="226" t="s">
        <v>1</v>
      </c>
      <c r="N316" s="227" t="s">
        <v>45</v>
      </c>
      <c r="O316" s="90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0" t="s">
        <v>139</v>
      </c>
      <c r="AT316" s="230" t="s">
        <v>135</v>
      </c>
      <c r="AU316" s="230" t="s">
        <v>90</v>
      </c>
      <c r="AY316" s="16" t="s">
        <v>132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6" t="s">
        <v>88</v>
      </c>
      <c r="BK316" s="231">
        <f>ROUND(I316*H316,2)</f>
        <v>0</v>
      </c>
      <c r="BL316" s="16" t="s">
        <v>139</v>
      </c>
      <c r="BM316" s="230" t="s">
        <v>635</v>
      </c>
    </row>
    <row r="317" s="2" customFormat="1">
      <c r="A317" s="37"/>
      <c r="B317" s="38"/>
      <c r="C317" s="39"/>
      <c r="D317" s="234" t="s">
        <v>166</v>
      </c>
      <c r="E317" s="39"/>
      <c r="F317" s="255" t="s">
        <v>590</v>
      </c>
      <c r="G317" s="39"/>
      <c r="H317" s="39"/>
      <c r="I317" s="256"/>
      <c r="J317" s="39"/>
      <c r="K317" s="39"/>
      <c r="L317" s="43"/>
      <c r="M317" s="257"/>
      <c r="N317" s="258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166</v>
      </c>
      <c r="AU317" s="16" t="s">
        <v>90</v>
      </c>
    </row>
    <row r="318" s="13" customFormat="1">
      <c r="A318" s="13"/>
      <c r="B318" s="232"/>
      <c r="C318" s="233"/>
      <c r="D318" s="234" t="s">
        <v>141</v>
      </c>
      <c r="E318" s="235" t="s">
        <v>1</v>
      </c>
      <c r="F318" s="236" t="s">
        <v>591</v>
      </c>
      <c r="G318" s="233"/>
      <c r="H318" s="237">
        <v>8900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141</v>
      </c>
      <c r="AU318" s="243" t="s">
        <v>90</v>
      </c>
      <c r="AV318" s="13" t="s">
        <v>90</v>
      </c>
      <c r="AW318" s="13" t="s">
        <v>36</v>
      </c>
      <c r="AX318" s="13" t="s">
        <v>88</v>
      </c>
      <c r="AY318" s="243" t="s">
        <v>132</v>
      </c>
    </row>
    <row r="319" s="2" customFormat="1" ht="24.15" customHeight="1">
      <c r="A319" s="37"/>
      <c r="B319" s="38"/>
      <c r="C319" s="218" t="s">
        <v>636</v>
      </c>
      <c r="D319" s="218" t="s">
        <v>135</v>
      </c>
      <c r="E319" s="219" t="s">
        <v>592</v>
      </c>
      <c r="F319" s="220" t="s">
        <v>593</v>
      </c>
      <c r="G319" s="221" t="s">
        <v>187</v>
      </c>
      <c r="H319" s="222">
        <v>4450</v>
      </c>
      <c r="I319" s="223"/>
      <c r="J319" s="224">
        <f>ROUND(I319*H319,2)</f>
        <v>0</v>
      </c>
      <c r="K319" s="225"/>
      <c r="L319" s="43"/>
      <c r="M319" s="226" t="s">
        <v>1</v>
      </c>
      <c r="N319" s="227" t="s">
        <v>45</v>
      </c>
      <c r="O319" s="90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0" t="s">
        <v>139</v>
      </c>
      <c r="AT319" s="230" t="s">
        <v>135</v>
      </c>
      <c r="AU319" s="230" t="s">
        <v>90</v>
      </c>
      <c r="AY319" s="16" t="s">
        <v>132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6" t="s">
        <v>88</v>
      </c>
      <c r="BK319" s="231">
        <f>ROUND(I319*H319,2)</f>
        <v>0</v>
      </c>
      <c r="BL319" s="16" t="s">
        <v>139</v>
      </c>
      <c r="BM319" s="230" t="s">
        <v>637</v>
      </c>
    </row>
    <row r="320" s="2" customFormat="1">
      <c r="A320" s="37"/>
      <c r="B320" s="38"/>
      <c r="C320" s="39"/>
      <c r="D320" s="234" t="s">
        <v>166</v>
      </c>
      <c r="E320" s="39"/>
      <c r="F320" s="255" t="s">
        <v>595</v>
      </c>
      <c r="G320" s="39"/>
      <c r="H320" s="39"/>
      <c r="I320" s="256"/>
      <c r="J320" s="39"/>
      <c r="K320" s="39"/>
      <c r="L320" s="43"/>
      <c r="M320" s="257"/>
      <c r="N320" s="258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166</v>
      </c>
      <c r="AU320" s="16" t="s">
        <v>90</v>
      </c>
    </row>
    <row r="321" s="13" customFormat="1">
      <c r="A321" s="13"/>
      <c r="B321" s="232"/>
      <c r="C321" s="233"/>
      <c r="D321" s="234" t="s">
        <v>141</v>
      </c>
      <c r="E321" s="235" t="s">
        <v>1</v>
      </c>
      <c r="F321" s="236" t="s">
        <v>596</v>
      </c>
      <c r="G321" s="233"/>
      <c r="H321" s="237">
        <v>4450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141</v>
      </c>
      <c r="AU321" s="243" t="s">
        <v>90</v>
      </c>
      <c r="AV321" s="13" t="s">
        <v>90</v>
      </c>
      <c r="AW321" s="13" t="s">
        <v>36</v>
      </c>
      <c r="AX321" s="13" t="s">
        <v>88</v>
      </c>
      <c r="AY321" s="243" t="s">
        <v>132</v>
      </c>
    </row>
    <row r="322" s="2" customFormat="1" ht="16.5" customHeight="1">
      <c r="A322" s="37"/>
      <c r="B322" s="38"/>
      <c r="C322" s="218" t="s">
        <v>638</v>
      </c>
      <c r="D322" s="218" t="s">
        <v>135</v>
      </c>
      <c r="E322" s="219" t="s">
        <v>359</v>
      </c>
      <c r="F322" s="220" t="s">
        <v>360</v>
      </c>
      <c r="G322" s="221" t="s">
        <v>223</v>
      </c>
      <c r="H322" s="222">
        <v>89.340000000000003</v>
      </c>
      <c r="I322" s="223"/>
      <c r="J322" s="224">
        <f>ROUND(I322*H322,2)</f>
        <v>0</v>
      </c>
      <c r="K322" s="225"/>
      <c r="L322" s="43"/>
      <c r="M322" s="226" t="s">
        <v>1</v>
      </c>
      <c r="N322" s="227" t="s">
        <v>45</v>
      </c>
      <c r="O322" s="90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0" t="s">
        <v>139</v>
      </c>
      <c r="AT322" s="230" t="s">
        <v>135</v>
      </c>
      <c r="AU322" s="230" t="s">
        <v>90</v>
      </c>
      <c r="AY322" s="16" t="s">
        <v>132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6" t="s">
        <v>88</v>
      </c>
      <c r="BK322" s="231">
        <f>ROUND(I322*H322,2)</f>
        <v>0</v>
      </c>
      <c r="BL322" s="16" t="s">
        <v>139</v>
      </c>
      <c r="BM322" s="230" t="s">
        <v>639</v>
      </c>
    </row>
    <row r="323" s="2" customFormat="1">
      <c r="A323" s="37"/>
      <c r="B323" s="38"/>
      <c r="C323" s="39"/>
      <c r="D323" s="234" t="s">
        <v>166</v>
      </c>
      <c r="E323" s="39"/>
      <c r="F323" s="255" t="s">
        <v>598</v>
      </c>
      <c r="G323" s="39"/>
      <c r="H323" s="39"/>
      <c r="I323" s="256"/>
      <c r="J323" s="39"/>
      <c r="K323" s="39"/>
      <c r="L323" s="43"/>
      <c r="M323" s="257"/>
      <c r="N323" s="258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166</v>
      </c>
      <c r="AU323" s="16" t="s">
        <v>90</v>
      </c>
    </row>
    <row r="324" s="13" customFormat="1">
      <c r="A324" s="13"/>
      <c r="B324" s="232"/>
      <c r="C324" s="233"/>
      <c r="D324" s="234" t="s">
        <v>141</v>
      </c>
      <c r="E324" s="235" t="s">
        <v>1</v>
      </c>
      <c r="F324" s="236" t="s">
        <v>609</v>
      </c>
      <c r="G324" s="233"/>
      <c r="H324" s="237">
        <v>26.100000000000001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141</v>
      </c>
      <c r="AU324" s="243" t="s">
        <v>90</v>
      </c>
      <c r="AV324" s="13" t="s">
        <v>90</v>
      </c>
      <c r="AW324" s="13" t="s">
        <v>36</v>
      </c>
      <c r="AX324" s="13" t="s">
        <v>80</v>
      </c>
      <c r="AY324" s="243" t="s">
        <v>132</v>
      </c>
    </row>
    <row r="325" s="13" customFormat="1">
      <c r="A325" s="13"/>
      <c r="B325" s="232"/>
      <c r="C325" s="233"/>
      <c r="D325" s="234" t="s">
        <v>141</v>
      </c>
      <c r="E325" s="235" t="s">
        <v>1</v>
      </c>
      <c r="F325" s="236" t="s">
        <v>610</v>
      </c>
      <c r="G325" s="233"/>
      <c r="H325" s="237">
        <v>63.240000000000002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141</v>
      </c>
      <c r="AU325" s="243" t="s">
        <v>90</v>
      </c>
      <c r="AV325" s="13" t="s">
        <v>90</v>
      </c>
      <c r="AW325" s="13" t="s">
        <v>36</v>
      </c>
      <c r="AX325" s="13" t="s">
        <v>80</v>
      </c>
      <c r="AY325" s="243" t="s">
        <v>132</v>
      </c>
    </row>
    <row r="326" s="14" customFormat="1">
      <c r="A326" s="14"/>
      <c r="B326" s="259"/>
      <c r="C326" s="260"/>
      <c r="D326" s="234" t="s">
        <v>141</v>
      </c>
      <c r="E326" s="261" t="s">
        <v>1</v>
      </c>
      <c r="F326" s="262" t="s">
        <v>254</v>
      </c>
      <c r="G326" s="260"/>
      <c r="H326" s="263">
        <v>89.340000000000003</v>
      </c>
      <c r="I326" s="264"/>
      <c r="J326" s="260"/>
      <c r="K326" s="260"/>
      <c r="L326" s="265"/>
      <c r="M326" s="266"/>
      <c r="N326" s="267"/>
      <c r="O326" s="267"/>
      <c r="P326" s="267"/>
      <c r="Q326" s="267"/>
      <c r="R326" s="267"/>
      <c r="S326" s="267"/>
      <c r="T326" s="26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9" t="s">
        <v>141</v>
      </c>
      <c r="AU326" s="269" t="s">
        <v>90</v>
      </c>
      <c r="AV326" s="14" t="s">
        <v>139</v>
      </c>
      <c r="AW326" s="14" t="s">
        <v>36</v>
      </c>
      <c r="AX326" s="14" t="s">
        <v>88</v>
      </c>
      <c r="AY326" s="269" t="s">
        <v>132</v>
      </c>
    </row>
    <row r="327" s="2" customFormat="1" ht="21.75" customHeight="1">
      <c r="A327" s="37"/>
      <c r="B327" s="38"/>
      <c r="C327" s="218" t="s">
        <v>640</v>
      </c>
      <c r="D327" s="218" t="s">
        <v>135</v>
      </c>
      <c r="E327" s="219" t="s">
        <v>366</v>
      </c>
      <c r="F327" s="220" t="s">
        <v>367</v>
      </c>
      <c r="G327" s="221" t="s">
        <v>223</v>
      </c>
      <c r="H327" s="222">
        <v>89.340000000000003</v>
      </c>
      <c r="I327" s="223"/>
      <c r="J327" s="224">
        <f>ROUND(I327*H327,2)</f>
        <v>0</v>
      </c>
      <c r="K327" s="225"/>
      <c r="L327" s="43"/>
      <c r="M327" s="226" t="s">
        <v>1</v>
      </c>
      <c r="N327" s="227" t="s">
        <v>45</v>
      </c>
      <c r="O327" s="90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0" t="s">
        <v>139</v>
      </c>
      <c r="AT327" s="230" t="s">
        <v>135</v>
      </c>
      <c r="AU327" s="230" t="s">
        <v>90</v>
      </c>
      <c r="AY327" s="16" t="s">
        <v>132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6" t="s">
        <v>88</v>
      </c>
      <c r="BK327" s="231">
        <f>ROUND(I327*H327,2)</f>
        <v>0</v>
      </c>
      <c r="BL327" s="16" t="s">
        <v>139</v>
      </c>
      <c r="BM327" s="230" t="s">
        <v>641</v>
      </c>
    </row>
    <row r="328" s="2" customFormat="1" ht="24.15" customHeight="1">
      <c r="A328" s="37"/>
      <c r="B328" s="38"/>
      <c r="C328" s="218" t="s">
        <v>642</v>
      </c>
      <c r="D328" s="218" t="s">
        <v>135</v>
      </c>
      <c r="E328" s="219" t="s">
        <v>370</v>
      </c>
      <c r="F328" s="220" t="s">
        <v>242</v>
      </c>
      <c r="G328" s="221" t="s">
        <v>223</v>
      </c>
      <c r="H328" s="222">
        <v>446.69999999999999</v>
      </c>
      <c r="I328" s="223"/>
      <c r="J328" s="224">
        <f>ROUND(I328*H328,2)</f>
        <v>0</v>
      </c>
      <c r="K328" s="225"/>
      <c r="L328" s="43"/>
      <c r="M328" s="226" t="s">
        <v>1</v>
      </c>
      <c r="N328" s="227" t="s">
        <v>45</v>
      </c>
      <c r="O328" s="90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0" t="s">
        <v>139</v>
      </c>
      <c r="AT328" s="230" t="s">
        <v>135</v>
      </c>
      <c r="AU328" s="230" t="s">
        <v>90</v>
      </c>
      <c r="AY328" s="16" t="s">
        <v>132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6" t="s">
        <v>88</v>
      </c>
      <c r="BK328" s="231">
        <f>ROUND(I328*H328,2)</f>
        <v>0</v>
      </c>
      <c r="BL328" s="16" t="s">
        <v>139</v>
      </c>
      <c r="BM328" s="230" t="s">
        <v>643</v>
      </c>
    </row>
    <row r="329" s="2" customFormat="1">
      <c r="A329" s="37"/>
      <c r="B329" s="38"/>
      <c r="C329" s="39"/>
      <c r="D329" s="234" t="s">
        <v>166</v>
      </c>
      <c r="E329" s="39"/>
      <c r="F329" s="255" t="s">
        <v>372</v>
      </c>
      <c r="G329" s="39"/>
      <c r="H329" s="39"/>
      <c r="I329" s="256"/>
      <c r="J329" s="39"/>
      <c r="K329" s="39"/>
      <c r="L329" s="43"/>
      <c r="M329" s="257"/>
      <c r="N329" s="258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166</v>
      </c>
      <c r="AU329" s="16" t="s">
        <v>90</v>
      </c>
    </row>
    <row r="330" s="13" customFormat="1">
      <c r="A330" s="13"/>
      <c r="B330" s="232"/>
      <c r="C330" s="233"/>
      <c r="D330" s="234" t="s">
        <v>141</v>
      </c>
      <c r="E330" s="235" t="s">
        <v>1</v>
      </c>
      <c r="F330" s="236" t="s">
        <v>613</v>
      </c>
      <c r="G330" s="233"/>
      <c r="H330" s="237">
        <v>446.69999999999999</v>
      </c>
      <c r="I330" s="238"/>
      <c r="J330" s="233"/>
      <c r="K330" s="233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141</v>
      </c>
      <c r="AU330" s="243" t="s">
        <v>90</v>
      </c>
      <c r="AV330" s="13" t="s">
        <v>90</v>
      </c>
      <c r="AW330" s="13" t="s">
        <v>36</v>
      </c>
      <c r="AX330" s="13" t="s">
        <v>88</v>
      </c>
      <c r="AY330" s="243" t="s">
        <v>132</v>
      </c>
    </row>
    <row r="331" s="12" customFormat="1" ht="22.8" customHeight="1">
      <c r="A331" s="12"/>
      <c r="B331" s="202"/>
      <c r="C331" s="203"/>
      <c r="D331" s="204" t="s">
        <v>79</v>
      </c>
      <c r="E331" s="216" t="s">
        <v>440</v>
      </c>
      <c r="F331" s="216" t="s">
        <v>441</v>
      </c>
      <c r="G331" s="203"/>
      <c r="H331" s="203"/>
      <c r="I331" s="206"/>
      <c r="J331" s="217">
        <f>BK331</f>
        <v>0</v>
      </c>
      <c r="K331" s="203"/>
      <c r="L331" s="208"/>
      <c r="M331" s="209"/>
      <c r="N331" s="210"/>
      <c r="O331" s="210"/>
      <c r="P331" s="211">
        <f>P332</f>
        <v>0</v>
      </c>
      <c r="Q331" s="210"/>
      <c r="R331" s="211">
        <f>R332</f>
        <v>0</v>
      </c>
      <c r="S331" s="210"/>
      <c r="T331" s="212">
        <f>T332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3" t="s">
        <v>88</v>
      </c>
      <c r="AT331" s="214" t="s">
        <v>79</v>
      </c>
      <c r="AU331" s="214" t="s">
        <v>88</v>
      </c>
      <c r="AY331" s="213" t="s">
        <v>132</v>
      </c>
      <c r="BK331" s="215">
        <f>BK332</f>
        <v>0</v>
      </c>
    </row>
    <row r="332" s="2" customFormat="1" ht="24.15" customHeight="1">
      <c r="A332" s="37"/>
      <c r="B332" s="38"/>
      <c r="C332" s="218" t="s">
        <v>644</v>
      </c>
      <c r="D332" s="218" t="s">
        <v>135</v>
      </c>
      <c r="E332" s="219" t="s">
        <v>443</v>
      </c>
      <c r="F332" s="220" t="s">
        <v>444</v>
      </c>
      <c r="G332" s="221" t="s">
        <v>172</v>
      </c>
      <c r="H332" s="222">
        <v>17.760000000000002</v>
      </c>
      <c r="I332" s="223"/>
      <c r="J332" s="224">
        <f>ROUND(I332*H332,2)</f>
        <v>0</v>
      </c>
      <c r="K332" s="225"/>
      <c r="L332" s="43"/>
      <c r="M332" s="226" t="s">
        <v>1</v>
      </c>
      <c r="N332" s="227" t="s">
        <v>45</v>
      </c>
      <c r="O332" s="90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30" t="s">
        <v>139</v>
      </c>
      <c r="AT332" s="230" t="s">
        <v>135</v>
      </c>
      <c r="AU332" s="230" t="s">
        <v>90</v>
      </c>
      <c r="AY332" s="16" t="s">
        <v>132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6" t="s">
        <v>88</v>
      </c>
      <c r="BK332" s="231">
        <f>ROUND(I332*H332,2)</f>
        <v>0</v>
      </c>
      <c r="BL332" s="16" t="s">
        <v>139</v>
      </c>
      <c r="BM332" s="230" t="s">
        <v>645</v>
      </c>
    </row>
    <row r="333" s="12" customFormat="1" ht="25.92" customHeight="1">
      <c r="A333" s="12"/>
      <c r="B333" s="202"/>
      <c r="C333" s="203"/>
      <c r="D333" s="204" t="s">
        <v>79</v>
      </c>
      <c r="E333" s="205" t="s">
        <v>446</v>
      </c>
      <c r="F333" s="205" t="s">
        <v>447</v>
      </c>
      <c r="G333" s="203"/>
      <c r="H333" s="203"/>
      <c r="I333" s="206"/>
      <c r="J333" s="207">
        <f>BK333</f>
        <v>0</v>
      </c>
      <c r="K333" s="203"/>
      <c r="L333" s="208"/>
      <c r="M333" s="209"/>
      <c r="N333" s="210"/>
      <c r="O333" s="210"/>
      <c r="P333" s="211">
        <f>P334</f>
        <v>0</v>
      </c>
      <c r="Q333" s="210"/>
      <c r="R333" s="211">
        <f>R334</f>
        <v>0</v>
      </c>
      <c r="S333" s="210"/>
      <c r="T333" s="212">
        <f>T334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13" t="s">
        <v>157</v>
      </c>
      <c r="AT333" s="214" t="s">
        <v>79</v>
      </c>
      <c r="AU333" s="214" t="s">
        <v>80</v>
      </c>
      <c r="AY333" s="213" t="s">
        <v>132</v>
      </c>
      <c r="BK333" s="215">
        <f>BK334</f>
        <v>0</v>
      </c>
    </row>
    <row r="334" s="12" customFormat="1" ht="22.8" customHeight="1">
      <c r="A334" s="12"/>
      <c r="B334" s="202"/>
      <c r="C334" s="203"/>
      <c r="D334" s="204" t="s">
        <v>79</v>
      </c>
      <c r="E334" s="216" t="s">
        <v>448</v>
      </c>
      <c r="F334" s="216" t="s">
        <v>449</v>
      </c>
      <c r="G334" s="203"/>
      <c r="H334" s="203"/>
      <c r="I334" s="206"/>
      <c r="J334" s="217">
        <f>BK334</f>
        <v>0</v>
      </c>
      <c r="K334" s="203"/>
      <c r="L334" s="208"/>
      <c r="M334" s="209"/>
      <c r="N334" s="210"/>
      <c r="O334" s="210"/>
      <c r="P334" s="211">
        <f>SUM(P335:P339)</f>
        <v>0</v>
      </c>
      <c r="Q334" s="210"/>
      <c r="R334" s="211">
        <f>SUM(R335:R339)</f>
        <v>0</v>
      </c>
      <c r="S334" s="210"/>
      <c r="T334" s="212">
        <f>SUM(T335:T339)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3" t="s">
        <v>157</v>
      </c>
      <c r="AT334" s="214" t="s">
        <v>79</v>
      </c>
      <c r="AU334" s="214" t="s">
        <v>88</v>
      </c>
      <c r="AY334" s="213" t="s">
        <v>132</v>
      </c>
      <c r="BK334" s="215">
        <f>SUM(BK335:BK339)</f>
        <v>0</v>
      </c>
    </row>
    <row r="335" s="2" customFormat="1" ht="16.5" customHeight="1">
      <c r="A335" s="37"/>
      <c r="B335" s="38"/>
      <c r="C335" s="218" t="s">
        <v>646</v>
      </c>
      <c r="D335" s="218" t="s">
        <v>135</v>
      </c>
      <c r="E335" s="219" t="s">
        <v>451</v>
      </c>
      <c r="F335" s="220" t="s">
        <v>452</v>
      </c>
      <c r="G335" s="221" t="s">
        <v>453</v>
      </c>
      <c r="H335" s="222">
        <v>1</v>
      </c>
      <c r="I335" s="223"/>
      <c r="J335" s="224">
        <f>ROUND(I335*H335,2)</f>
        <v>0</v>
      </c>
      <c r="K335" s="225"/>
      <c r="L335" s="43"/>
      <c r="M335" s="226" t="s">
        <v>1</v>
      </c>
      <c r="N335" s="227" t="s">
        <v>45</v>
      </c>
      <c r="O335" s="90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30" t="s">
        <v>454</v>
      </c>
      <c r="AT335" s="230" t="s">
        <v>135</v>
      </c>
      <c r="AU335" s="230" t="s">
        <v>90</v>
      </c>
      <c r="AY335" s="16" t="s">
        <v>132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6" t="s">
        <v>88</v>
      </c>
      <c r="BK335" s="231">
        <f>ROUND(I335*H335,2)</f>
        <v>0</v>
      </c>
      <c r="BL335" s="16" t="s">
        <v>454</v>
      </c>
      <c r="BM335" s="230" t="s">
        <v>647</v>
      </c>
    </row>
    <row r="336" s="2" customFormat="1" ht="16.5" customHeight="1">
      <c r="A336" s="37"/>
      <c r="B336" s="38"/>
      <c r="C336" s="218" t="s">
        <v>648</v>
      </c>
      <c r="D336" s="218" t="s">
        <v>135</v>
      </c>
      <c r="E336" s="219" t="s">
        <v>458</v>
      </c>
      <c r="F336" s="220" t="s">
        <v>459</v>
      </c>
      <c r="G336" s="221" t="s">
        <v>453</v>
      </c>
      <c r="H336" s="222">
        <v>1</v>
      </c>
      <c r="I336" s="223"/>
      <c r="J336" s="224">
        <f>ROUND(I336*H336,2)</f>
        <v>0</v>
      </c>
      <c r="K336" s="225"/>
      <c r="L336" s="43"/>
      <c r="M336" s="226" t="s">
        <v>1</v>
      </c>
      <c r="N336" s="227" t="s">
        <v>45</v>
      </c>
      <c r="O336" s="90"/>
      <c r="P336" s="228">
        <f>O336*H336</f>
        <v>0</v>
      </c>
      <c r="Q336" s="228">
        <v>0</v>
      </c>
      <c r="R336" s="228">
        <f>Q336*H336</f>
        <v>0</v>
      </c>
      <c r="S336" s="228">
        <v>0</v>
      </c>
      <c r="T336" s="229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30" t="s">
        <v>454</v>
      </c>
      <c r="AT336" s="230" t="s">
        <v>135</v>
      </c>
      <c r="AU336" s="230" t="s">
        <v>90</v>
      </c>
      <c r="AY336" s="16" t="s">
        <v>132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6" t="s">
        <v>88</v>
      </c>
      <c r="BK336" s="231">
        <f>ROUND(I336*H336,2)</f>
        <v>0</v>
      </c>
      <c r="BL336" s="16" t="s">
        <v>454</v>
      </c>
      <c r="BM336" s="230" t="s">
        <v>649</v>
      </c>
    </row>
    <row r="337" s="2" customFormat="1" ht="16.5" customHeight="1">
      <c r="A337" s="37"/>
      <c r="B337" s="38"/>
      <c r="C337" s="218" t="s">
        <v>650</v>
      </c>
      <c r="D337" s="218" t="s">
        <v>135</v>
      </c>
      <c r="E337" s="219" t="s">
        <v>462</v>
      </c>
      <c r="F337" s="220" t="s">
        <v>463</v>
      </c>
      <c r="G337" s="221" t="s">
        <v>453</v>
      </c>
      <c r="H337" s="222">
        <v>1</v>
      </c>
      <c r="I337" s="223"/>
      <c r="J337" s="224">
        <f>ROUND(I337*H337,2)</f>
        <v>0</v>
      </c>
      <c r="K337" s="225"/>
      <c r="L337" s="43"/>
      <c r="M337" s="226" t="s">
        <v>1</v>
      </c>
      <c r="N337" s="227" t="s">
        <v>45</v>
      </c>
      <c r="O337" s="90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0" t="s">
        <v>454</v>
      </c>
      <c r="AT337" s="230" t="s">
        <v>135</v>
      </c>
      <c r="AU337" s="230" t="s">
        <v>90</v>
      </c>
      <c r="AY337" s="16" t="s">
        <v>132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6" t="s">
        <v>88</v>
      </c>
      <c r="BK337" s="231">
        <f>ROUND(I337*H337,2)</f>
        <v>0</v>
      </c>
      <c r="BL337" s="16" t="s">
        <v>454</v>
      </c>
      <c r="BM337" s="230" t="s">
        <v>651</v>
      </c>
    </row>
    <row r="338" s="2" customFormat="1" ht="16.5" customHeight="1">
      <c r="A338" s="37"/>
      <c r="B338" s="38"/>
      <c r="C338" s="218" t="s">
        <v>652</v>
      </c>
      <c r="D338" s="218" t="s">
        <v>135</v>
      </c>
      <c r="E338" s="219" t="s">
        <v>466</v>
      </c>
      <c r="F338" s="220" t="s">
        <v>467</v>
      </c>
      <c r="G338" s="221" t="s">
        <v>453</v>
      </c>
      <c r="H338" s="222">
        <v>1</v>
      </c>
      <c r="I338" s="223"/>
      <c r="J338" s="224">
        <f>ROUND(I338*H338,2)</f>
        <v>0</v>
      </c>
      <c r="K338" s="225"/>
      <c r="L338" s="43"/>
      <c r="M338" s="226" t="s">
        <v>1</v>
      </c>
      <c r="N338" s="227" t="s">
        <v>45</v>
      </c>
      <c r="O338" s="90"/>
      <c r="P338" s="228">
        <f>O338*H338</f>
        <v>0</v>
      </c>
      <c r="Q338" s="228">
        <v>0</v>
      </c>
      <c r="R338" s="228">
        <f>Q338*H338</f>
        <v>0</v>
      </c>
      <c r="S338" s="228">
        <v>0</v>
      </c>
      <c r="T338" s="229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30" t="s">
        <v>454</v>
      </c>
      <c r="AT338" s="230" t="s">
        <v>135</v>
      </c>
      <c r="AU338" s="230" t="s">
        <v>90</v>
      </c>
      <c r="AY338" s="16" t="s">
        <v>132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6" t="s">
        <v>88</v>
      </c>
      <c r="BK338" s="231">
        <f>ROUND(I338*H338,2)</f>
        <v>0</v>
      </c>
      <c r="BL338" s="16" t="s">
        <v>454</v>
      </c>
      <c r="BM338" s="230" t="s">
        <v>653</v>
      </c>
    </row>
    <row r="339" s="2" customFormat="1">
      <c r="A339" s="37"/>
      <c r="B339" s="38"/>
      <c r="C339" s="39"/>
      <c r="D339" s="234" t="s">
        <v>166</v>
      </c>
      <c r="E339" s="39"/>
      <c r="F339" s="255" t="s">
        <v>469</v>
      </c>
      <c r="G339" s="39"/>
      <c r="H339" s="39"/>
      <c r="I339" s="256"/>
      <c r="J339" s="39"/>
      <c r="K339" s="39"/>
      <c r="L339" s="43"/>
      <c r="M339" s="270"/>
      <c r="N339" s="271"/>
      <c r="O339" s="272"/>
      <c r="P339" s="272"/>
      <c r="Q339" s="272"/>
      <c r="R339" s="272"/>
      <c r="S339" s="272"/>
      <c r="T339" s="273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166</v>
      </c>
      <c r="AU339" s="16" t="s">
        <v>90</v>
      </c>
    </row>
    <row r="340" s="2" customFormat="1" ht="6.96" customHeight="1">
      <c r="A340" s="37"/>
      <c r="B340" s="65"/>
      <c r="C340" s="66"/>
      <c r="D340" s="66"/>
      <c r="E340" s="66"/>
      <c r="F340" s="66"/>
      <c r="G340" s="66"/>
      <c r="H340" s="66"/>
      <c r="I340" s="66"/>
      <c r="J340" s="66"/>
      <c r="K340" s="66"/>
      <c r="L340" s="43"/>
      <c r="M340" s="37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</row>
  </sheetData>
  <sheetProtection sheet="1" autoFilter="0" formatColumns="0" formatRows="0" objects="1" scenarios="1" spinCount="100000" saltValue="9Oj8qehGCs2UtGgt7lJIhITKm72TY3I5LZSpSeUJJ02z4HJd/1Cb+PWIr29rfBBgAzIvjTXi7f2fZvEaljtZqA==" hashValue="hvISjzeGLbq3IyB8M2hEqgzh1nvyDF4HmLEw/pt9MKyLFZ2ZT1bGmRpvxHAlpzAd/8mAheik5WzA1EnymfWbjw==" algorithmName="SHA-512" password="CC35"/>
  <autoFilter ref="C125:K33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PD – Výsadby BK16d, BK17a, BK17b a BC10 v k.ú. Veselí-Předměstí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654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25. 11. 2023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38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ROUND((SUM(BE125:BE297)),  2)</f>
        <v>0</v>
      </c>
      <c r="G33" s="37"/>
      <c r="H33" s="37"/>
      <c r="I33" s="154">
        <v>0.20999999999999999</v>
      </c>
      <c r="J33" s="153">
        <f>ROUND(((SUM(BE125:BE297))*I33),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ROUND((SUM(BF125:BF297)),  2)</f>
        <v>0</v>
      </c>
      <c r="G34" s="37"/>
      <c r="H34" s="37"/>
      <c r="I34" s="154">
        <v>0.12</v>
      </c>
      <c r="J34" s="153">
        <f>ROUND(((SUM(BF125:BF297))*I34),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ROUND((SUM(BG125:BG297)),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ROUND((SUM(BH125:BH297)),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ROUND((SUM(BI125:BI297)),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PD – Výsadby BK16d, BK17a, BK17b a BC10 v k.ú. Veselí-Předměstí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BK17b - Biokoridor BK17b (oblast D)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Veselí nad Moravou</v>
      </c>
      <c r="G89" s="39"/>
      <c r="H89" s="39"/>
      <c r="I89" s="31" t="s">
        <v>22</v>
      </c>
      <c r="J89" s="78" t="str">
        <f>IF(J12="","",J12)</f>
        <v>25. 11. 2023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KPÚ pro JMK, pobočka Hodonín</v>
      </c>
      <c r="G91" s="39"/>
      <c r="H91" s="39"/>
      <c r="I91" s="31" t="s">
        <v>32</v>
      </c>
      <c r="J91" s="35" t="str">
        <f>E21</f>
        <v>Fragula,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>Ing. Tomáš Hájek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104</v>
      </c>
      <c r="D94" s="175"/>
      <c r="E94" s="175"/>
      <c r="F94" s="175"/>
      <c r="G94" s="175"/>
      <c r="H94" s="175"/>
      <c r="I94" s="175"/>
      <c r="J94" s="176" t="s">
        <v>105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106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107</v>
      </c>
    </row>
    <row r="97" s="9" customFormat="1" ht="24.96" customHeight="1">
      <c r="A97" s="9"/>
      <c r="B97" s="178"/>
      <c r="C97" s="179"/>
      <c r="D97" s="180" t="s">
        <v>108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109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110</v>
      </c>
      <c r="E99" s="187"/>
      <c r="F99" s="187"/>
      <c r="G99" s="187"/>
      <c r="H99" s="187"/>
      <c r="I99" s="187"/>
      <c r="J99" s="188">
        <f>J171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111</v>
      </c>
      <c r="E100" s="187"/>
      <c r="F100" s="187"/>
      <c r="G100" s="187"/>
      <c r="H100" s="187"/>
      <c r="I100" s="187"/>
      <c r="J100" s="188">
        <f>J204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112</v>
      </c>
      <c r="E101" s="187"/>
      <c r="F101" s="187"/>
      <c r="G101" s="187"/>
      <c r="H101" s="187"/>
      <c r="I101" s="187"/>
      <c r="J101" s="188">
        <f>J234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113</v>
      </c>
      <c r="E102" s="187"/>
      <c r="F102" s="187"/>
      <c r="G102" s="187"/>
      <c r="H102" s="187"/>
      <c r="I102" s="187"/>
      <c r="J102" s="188">
        <f>J252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114</v>
      </c>
      <c r="E103" s="187"/>
      <c r="F103" s="187"/>
      <c r="G103" s="187"/>
      <c r="H103" s="187"/>
      <c r="I103" s="187"/>
      <c r="J103" s="188">
        <f>J289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115</v>
      </c>
      <c r="E104" s="181"/>
      <c r="F104" s="181"/>
      <c r="G104" s="181"/>
      <c r="H104" s="181"/>
      <c r="I104" s="181"/>
      <c r="J104" s="182">
        <f>J291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116</v>
      </c>
      <c r="E105" s="187"/>
      <c r="F105" s="187"/>
      <c r="G105" s="187"/>
      <c r="H105" s="187"/>
      <c r="I105" s="187"/>
      <c r="J105" s="188">
        <f>J292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117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6.25" customHeight="1">
      <c r="A115" s="37"/>
      <c r="B115" s="38"/>
      <c r="C115" s="39"/>
      <c r="D115" s="39"/>
      <c r="E115" s="173" t="str">
        <f>E7</f>
        <v>PD – Výsadby BK16d, BK17a, BK17b a BC10 v k.ú. Veselí-Předměstí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BK17b - Biokoridor BK17b (oblast D)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>Veselí nad Moravou</v>
      </c>
      <c r="G119" s="39"/>
      <c r="H119" s="39"/>
      <c r="I119" s="31" t="s">
        <v>22</v>
      </c>
      <c r="J119" s="78" t="str">
        <f>IF(J12="","",J12)</f>
        <v>25. 11. 2023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KPÚ pro JMK, pobočka Hodonín</v>
      </c>
      <c r="G121" s="39"/>
      <c r="H121" s="39"/>
      <c r="I121" s="31" t="s">
        <v>32</v>
      </c>
      <c r="J121" s="35" t="str">
        <f>E21</f>
        <v>Fragula, s.r.o.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9"/>
      <c r="E122" s="39"/>
      <c r="F122" s="26" t="str">
        <f>IF(E18="","",E18)</f>
        <v>Vyplň údaj</v>
      </c>
      <c r="G122" s="39"/>
      <c r="H122" s="39"/>
      <c r="I122" s="31" t="s">
        <v>37</v>
      </c>
      <c r="J122" s="35" t="str">
        <f>E24</f>
        <v>Ing. Tomáš Hájek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118</v>
      </c>
      <c r="D124" s="193" t="s">
        <v>65</v>
      </c>
      <c r="E124" s="193" t="s">
        <v>61</v>
      </c>
      <c r="F124" s="193" t="s">
        <v>62</v>
      </c>
      <c r="G124" s="193" t="s">
        <v>119</v>
      </c>
      <c r="H124" s="193" t="s">
        <v>120</v>
      </c>
      <c r="I124" s="193" t="s">
        <v>121</v>
      </c>
      <c r="J124" s="194" t="s">
        <v>105</v>
      </c>
      <c r="K124" s="195" t="s">
        <v>122</v>
      </c>
      <c r="L124" s="196"/>
      <c r="M124" s="99" t="s">
        <v>1</v>
      </c>
      <c r="N124" s="100" t="s">
        <v>44</v>
      </c>
      <c r="O124" s="100" t="s">
        <v>123</v>
      </c>
      <c r="P124" s="100" t="s">
        <v>124</v>
      </c>
      <c r="Q124" s="100" t="s">
        <v>125</v>
      </c>
      <c r="R124" s="100" t="s">
        <v>126</v>
      </c>
      <c r="S124" s="100" t="s">
        <v>127</v>
      </c>
      <c r="T124" s="101" t="s">
        <v>128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129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P126+P291</f>
        <v>0</v>
      </c>
      <c r="Q125" s="103"/>
      <c r="R125" s="199">
        <f>R126+R291</f>
        <v>22.822489900000001</v>
      </c>
      <c r="S125" s="103"/>
      <c r="T125" s="200">
        <f>T126+T291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79</v>
      </c>
      <c r="AU125" s="16" t="s">
        <v>107</v>
      </c>
      <c r="BK125" s="201">
        <f>BK126+BK291</f>
        <v>0</v>
      </c>
    </row>
    <row r="126" s="12" customFormat="1" ht="25.92" customHeight="1">
      <c r="A126" s="12"/>
      <c r="B126" s="202"/>
      <c r="C126" s="203"/>
      <c r="D126" s="204" t="s">
        <v>79</v>
      </c>
      <c r="E126" s="205" t="s">
        <v>130</v>
      </c>
      <c r="F126" s="205" t="s">
        <v>131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P127+P171+P204+P234+P252+P289</f>
        <v>0</v>
      </c>
      <c r="Q126" s="210"/>
      <c r="R126" s="211">
        <f>R127+R171+R204+R234+R252+R289</f>
        <v>22.822489900000001</v>
      </c>
      <c r="S126" s="210"/>
      <c r="T126" s="212">
        <f>T127+T171+T204+T234+T252+T289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88</v>
      </c>
      <c r="AT126" s="214" t="s">
        <v>79</v>
      </c>
      <c r="AU126" s="214" t="s">
        <v>80</v>
      </c>
      <c r="AY126" s="213" t="s">
        <v>132</v>
      </c>
      <c r="BK126" s="215">
        <f>BK127+BK171+BK204+BK234+BK252+BK289</f>
        <v>0</v>
      </c>
    </row>
    <row r="127" s="12" customFormat="1" ht="22.8" customHeight="1">
      <c r="A127" s="12"/>
      <c r="B127" s="202"/>
      <c r="C127" s="203"/>
      <c r="D127" s="204" t="s">
        <v>79</v>
      </c>
      <c r="E127" s="216" t="s">
        <v>133</v>
      </c>
      <c r="F127" s="216" t="s">
        <v>134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SUM(P128:P170)</f>
        <v>0</v>
      </c>
      <c r="Q127" s="210"/>
      <c r="R127" s="211">
        <f>SUM(R128:R170)</f>
        <v>21.131289900000002</v>
      </c>
      <c r="S127" s="210"/>
      <c r="T127" s="212">
        <f>SUM(T128:T170)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88</v>
      </c>
      <c r="AT127" s="214" t="s">
        <v>79</v>
      </c>
      <c r="AU127" s="214" t="s">
        <v>88</v>
      </c>
      <c r="AY127" s="213" t="s">
        <v>132</v>
      </c>
      <c r="BK127" s="215">
        <f>SUM(BK128:BK170)</f>
        <v>0</v>
      </c>
    </row>
    <row r="128" s="2" customFormat="1" ht="33" customHeight="1">
      <c r="A128" s="37"/>
      <c r="B128" s="38"/>
      <c r="C128" s="218" t="s">
        <v>88</v>
      </c>
      <c r="D128" s="218" t="s">
        <v>135</v>
      </c>
      <c r="E128" s="219" t="s">
        <v>136</v>
      </c>
      <c r="F128" s="220" t="s">
        <v>137</v>
      </c>
      <c r="G128" s="221" t="s">
        <v>138</v>
      </c>
      <c r="H128" s="222">
        <v>39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45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139</v>
      </c>
      <c r="AT128" s="230" t="s">
        <v>135</v>
      </c>
      <c r="AU128" s="230" t="s">
        <v>90</v>
      </c>
      <c r="AY128" s="16" t="s">
        <v>132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88</v>
      </c>
      <c r="BK128" s="231">
        <f>ROUND(I128*H128,2)</f>
        <v>0</v>
      </c>
      <c r="BL128" s="16" t="s">
        <v>139</v>
      </c>
      <c r="BM128" s="230" t="s">
        <v>655</v>
      </c>
    </row>
    <row r="129" s="13" customFormat="1">
      <c r="A129" s="13"/>
      <c r="B129" s="232"/>
      <c r="C129" s="233"/>
      <c r="D129" s="234" t="s">
        <v>141</v>
      </c>
      <c r="E129" s="235" t="s">
        <v>1</v>
      </c>
      <c r="F129" s="236" t="s">
        <v>656</v>
      </c>
      <c r="G129" s="233"/>
      <c r="H129" s="237">
        <v>22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141</v>
      </c>
      <c r="AU129" s="243" t="s">
        <v>90</v>
      </c>
      <c r="AV129" s="13" t="s">
        <v>90</v>
      </c>
      <c r="AW129" s="13" t="s">
        <v>36</v>
      </c>
      <c r="AX129" s="13" t="s">
        <v>80</v>
      </c>
      <c r="AY129" s="243" t="s">
        <v>132</v>
      </c>
    </row>
    <row r="130" s="13" customFormat="1">
      <c r="A130" s="13"/>
      <c r="B130" s="232"/>
      <c r="C130" s="233"/>
      <c r="D130" s="234" t="s">
        <v>141</v>
      </c>
      <c r="E130" s="235" t="s">
        <v>1</v>
      </c>
      <c r="F130" s="236" t="s">
        <v>657</v>
      </c>
      <c r="G130" s="233"/>
      <c r="H130" s="237">
        <v>17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141</v>
      </c>
      <c r="AU130" s="243" t="s">
        <v>90</v>
      </c>
      <c r="AV130" s="13" t="s">
        <v>90</v>
      </c>
      <c r="AW130" s="13" t="s">
        <v>36</v>
      </c>
      <c r="AX130" s="13" t="s">
        <v>80</v>
      </c>
      <c r="AY130" s="243" t="s">
        <v>132</v>
      </c>
    </row>
    <row r="131" s="14" customFormat="1">
      <c r="A131" s="14"/>
      <c r="B131" s="259"/>
      <c r="C131" s="260"/>
      <c r="D131" s="234" t="s">
        <v>141</v>
      </c>
      <c r="E131" s="261" t="s">
        <v>1</v>
      </c>
      <c r="F131" s="262" t="s">
        <v>254</v>
      </c>
      <c r="G131" s="260"/>
      <c r="H131" s="263">
        <v>39</v>
      </c>
      <c r="I131" s="264"/>
      <c r="J131" s="260"/>
      <c r="K131" s="260"/>
      <c r="L131" s="265"/>
      <c r="M131" s="266"/>
      <c r="N131" s="267"/>
      <c r="O131" s="267"/>
      <c r="P131" s="267"/>
      <c r="Q131" s="267"/>
      <c r="R131" s="267"/>
      <c r="S131" s="267"/>
      <c r="T131" s="26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9" t="s">
        <v>141</v>
      </c>
      <c r="AU131" s="269" t="s">
        <v>90</v>
      </c>
      <c r="AV131" s="14" t="s">
        <v>139</v>
      </c>
      <c r="AW131" s="14" t="s">
        <v>36</v>
      </c>
      <c r="AX131" s="14" t="s">
        <v>88</v>
      </c>
      <c r="AY131" s="269" t="s">
        <v>132</v>
      </c>
    </row>
    <row r="132" s="2" customFormat="1" ht="24.15" customHeight="1">
      <c r="A132" s="37"/>
      <c r="B132" s="38"/>
      <c r="C132" s="218" t="s">
        <v>90</v>
      </c>
      <c r="D132" s="218" t="s">
        <v>135</v>
      </c>
      <c r="E132" s="219" t="s">
        <v>143</v>
      </c>
      <c r="F132" s="220" t="s">
        <v>144</v>
      </c>
      <c r="G132" s="221" t="s">
        <v>138</v>
      </c>
      <c r="H132" s="222">
        <v>39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45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139</v>
      </c>
      <c r="AT132" s="230" t="s">
        <v>135</v>
      </c>
      <c r="AU132" s="230" t="s">
        <v>90</v>
      </c>
      <c r="AY132" s="16" t="s">
        <v>132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88</v>
      </c>
      <c r="BK132" s="231">
        <f>ROUND(I132*H132,2)</f>
        <v>0</v>
      </c>
      <c r="BL132" s="16" t="s">
        <v>139</v>
      </c>
      <c r="BM132" s="230" t="s">
        <v>658</v>
      </c>
    </row>
    <row r="133" s="2" customFormat="1" ht="33" customHeight="1">
      <c r="A133" s="37"/>
      <c r="B133" s="38"/>
      <c r="C133" s="244" t="s">
        <v>146</v>
      </c>
      <c r="D133" s="244" t="s">
        <v>147</v>
      </c>
      <c r="E133" s="245" t="s">
        <v>148</v>
      </c>
      <c r="F133" s="246" t="s">
        <v>149</v>
      </c>
      <c r="G133" s="247" t="s">
        <v>138</v>
      </c>
      <c r="H133" s="248">
        <v>17</v>
      </c>
      <c r="I133" s="249"/>
      <c r="J133" s="250">
        <f>ROUND(I133*H133,2)</f>
        <v>0</v>
      </c>
      <c r="K133" s="251"/>
      <c r="L133" s="252"/>
      <c r="M133" s="253" t="s">
        <v>1</v>
      </c>
      <c r="N133" s="254" t="s">
        <v>45</v>
      </c>
      <c r="O133" s="90"/>
      <c r="P133" s="228">
        <f>O133*H133</f>
        <v>0</v>
      </c>
      <c r="Q133" s="228">
        <v>0.063</v>
      </c>
      <c r="R133" s="228">
        <f>Q133*H133</f>
        <v>1.071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150</v>
      </c>
      <c r="AT133" s="230" t="s">
        <v>147</v>
      </c>
      <c r="AU133" s="230" t="s">
        <v>90</v>
      </c>
      <c r="AY133" s="16" t="s">
        <v>132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88</v>
      </c>
      <c r="BK133" s="231">
        <f>ROUND(I133*H133,2)</f>
        <v>0</v>
      </c>
      <c r="BL133" s="16" t="s">
        <v>139</v>
      </c>
      <c r="BM133" s="230" t="s">
        <v>659</v>
      </c>
    </row>
    <row r="134" s="2" customFormat="1" ht="33" customHeight="1">
      <c r="A134" s="37"/>
      <c r="B134" s="38"/>
      <c r="C134" s="244" t="s">
        <v>139</v>
      </c>
      <c r="D134" s="244" t="s">
        <v>147</v>
      </c>
      <c r="E134" s="245" t="s">
        <v>153</v>
      </c>
      <c r="F134" s="246" t="s">
        <v>154</v>
      </c>
      <c r="G134" s="247" t="s">
        <v>138</v>
      </c>
      <c r="H134" s="248">
        <v>22</v>
      </c>
      <c r="I134" s="249"/>
      <c r="J134" s="250">
        <f>ROUND(I134*H134,2)</f>
        <v>0</v>
      </c>
      <c r="K134" s="251"/>
      <c r="L134" s="252"/>
      <c r="M134" s="253" t="s">
        <v>1</v>
      </c>
      <c r="N134" s="254" t="s">
        <v>45</v>
      </c>
      <c r="O134" s="90"/>
      <c r="P134" s="228">
        <f>O134*H134</f>
        <v>0</v>
      </c>
      <c r="Q134" s="228">
        <v>0.063</v>
      </c>
      <c r="R134" s="228">
        <f>Q134*H134</f>
        <v>1.3860000000000001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150</v>
      </c>
      <c r="AT134" s="230" t="s">
        <v>147</v>
      </c>
      <c r="AU134" s="230" t="s">
        <v>90</v>
      </c>
      <c r="AY134" s="16" t="s">
        <v>132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88</v>
      </c>
      <c r="BK134" s="231">
        <f>ROUND(I134*H134,2)</f>
        <v>0</v>
      </c>
      <c r="BL134" s="16" t="s">
        <v>139</v>
      </c>
      <c r="BM134" s="230" t="s">
        <v>660</v>
      </c>
    </row>
    <row r="135" s="2" customFormat="1" ht="24.15" customHeight="1">
      <c r="A135" s="37"/>
      <c r="B135" s="38"/>
      <c r="C135" s="218" t="s">
        <v>157</v>
      </c>
      <c r="D135" s="218" t="s">
        <v>135</v>
      </c>
      <c r="E135" s="219" t="s">
        <v>158</v>
      </c>
      <c r="F135" s="220" t="s">
        <v>159</v>
      </c>
      <c r="G135" s="221" t="s">
        <v>138</v>
      </c>
      <c r="H135" s="222">
        <v>39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45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139</v>
      </c>
      <c r="AT135" s="230" t="s">
        <v>135</v>
      </c>
      <c r="AU135" s="230" t="s">
        <v>90</v>
      </c>
      <c r="AY135" s="16" t="s">
        <v>132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88</v>
      </c>
      <c r="BK135" s="231">
        <f>ROUND(I135*H135,2)</f>
        <v>0</v>
      </c>
      <c r="BL135" s="16" t="s">
        <v>139</v>
      </c>
      <c r="BM135" s="230" t="s">
        <v>661</v>
      </c>
    </row>
    <row r="136" s="2" customFormat="1" ht="16.5" customHeight="1">
      <c r="A136" s="37"/>
      <c r="B136" s="38"/>
      <c r="C136" s="244" t="s">
        <v>161</v>
      </c>
      <c r="D136" s="244" t="s">
        <v>147</v>
      </c>
      <c r="E136" s="245" t="s">
        <v>162</v>
      </c>
      <c r="F136" s="246" t="s">
        <v>163</v>
      </c>
      <c r="G136" s="247" t="s">
        <v>164</v>
      </c>
      <c r="H136" s="248">
        <v>1.5600000000000001</v>
      </c>
      <c r="I136" s="249"/>
      <c r="J136" s="250">
        <f>ROUND(I136*H136,2)</f>
        <v>0</v>
      </c>
      <c r="K136" s="251"/>
      <c r="L136" s="252"/>
      <c r="M136" s="253" t="s">
        <v>1</v>
      </c>
      <c r="N136" s="254" t="s">
        <v>45</v>
      </c>
      <c r="O136" s="90"/>
      <c r="P136" s="228">
        <f>O136*H136</f>
        <v>0</v>
      </c>
      <c r="Q136" s="228">
        <v>0.001</v>
      </c>
      <c r="R136" s="228">
        <f>Q136*H136</f>
        <v>0.0015600000000000002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150</v>
      </c>
      <c r="AT136" s="230" t="s">
        <v>147</v>
      </c>
      <c r="AU136" s="230" t="s">
        <v>90</v>
      </c>
      <c r="AY136" s="16" t="s">
        <v>132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88</v>
      </c>
      <c r="BK136" s="231">
        <f>ROUND(I136*H136,2)</f>
        <v>0</v>
      </c>
      <c r="BL136" s="16" t="s">
        <v>139</v>
      </c>
      <c r="BM136" s="230" t="s">
        <v>662</v>
      </c>
    </row>
    <row r="137" s="2" customFormat="1">
      <c r="A137" s="37"/>
      <c r="B137" s="38"/>
      <c r="C137" s="39"/>
      <c r="D137" s="234" t="s">
        <v>166</v>
      </c>
      <c r="E137" s="39"/>
      <c r="F137" s="255" t="s">
        <v>167</v>
      </c>
      <c r="G137" s="39"/>
      <c r="H137" s="39"/>
      <c r="I137" s="256"/>
      <c r="J137" s="39"/>
      <c r="K137" s="39"/>
      <c r="L137" s="43"/>
      <c r="M137" s="257"/>
      <c r="N137" s="258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166</v>
      </c>
      <c r="AU137" s="16" t="s">
        <v>90</v>
      </c>
    </row>
    <row r="138" s="13" customFormat="1">
      <c r="A138" s="13"/>
      <c r="B138" s="232"/>
      <c r="C138" s="233"/>
      <c r="D138" s="234" t="s">
        <v>141</v>
      </c>
      <c r="E138" s="233"/>
      <c r="F138" s="236" t="s">
        <v>663</v>
      </c>
      <c r="G138" s="233"/>
      <c r="H138" s="237">
        <v>1.5600000000000001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141</v>
      </c>
      <c r="AU138" s="243" t="s">
        <v>90</v>
      </c>
      <c r="AV138" s="13" t="s">
        <v>90</v>
      </c>
      <c r="AW138" s="13" t="s">
        <v>4</v>
      </c>
      <c r="AX138" s="13" t="s">
        <v>88</v>
      </c>
      <c r="AY138" s="243" t="s">
        <v>132</v>
      </c>
    </row>
    <row r="139" s="2" customFormat="1" ht="24.15" customHeight="1">
      <c r="A139" s="37"/>
      <c r="B139" s="38"/>
      <c r="C139" s="218" t="s">
        <v>169</v>
      </c>
      <c r="D139" s="218" t="s">
        <v>135</v>
      </c>
      <c r="E139" s="219" t="s">
        <v>170</v>
      </c>
      <c r="F139" s="220" t="s">
        <v>171</v>
      </c>
      <c r="G139" s="221" t="s">
        <v>172</v>
      </c>
      <c r="H139" s="222">
        <v>0.0060000000000000001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45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139</v>
      </c>
      <c r="AT139" s="230" t="s">
        <v>135</v>
      </c>
      <c r="AU139" s="230" t="s">
        <v>90</v>
      </c>
      <c r="AY139" s="16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88</v>
      </c>
      <c r="BK139" s="231">
        <f>ROUND(I139*H139,2)</f>
        <v>0</v>
      </c>
      <c r="BL139" s="16" t="s">
        <v>139</v>
      </c>
      <c r="BM139" s="230" t="s">
        <v>664</v>
      </c>
    </row>
    <row r="140" s="2" customFormat="1">
      <c r="A140" s="37"/>
      <c r="B140" s="38"/>
      <c r="C140" s="39"/>
      <c r="D140" s="234" t="s">
        <v>166</v>
      </c>
      <c r="E140" s="39"/>
      <c r="F140" s="255" t="s">
        <v>174</v>
      </c>
      <c r="G140" s="39"/>
      <c r="H140" s="39"/>
      <c r="I140" s="256"/>
      <c r="J140" s="39"/>
      <c r="K140" s="39"/>
      <c r="L140" s="43"/>
      <c r="M140" s="257"/>
      <c r="N140" s="258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166</v>
      </c>
      <c r="AU140" s="16" t="s">
        <v>90</v>
      </c>
    </row>
    <row r="141" s="13" customFormat="1">
      <c r="A141" s="13"/>
      <c r="B141" s="232"/>
      <c r="C141" s="233"/>
      <c r="D141" s="234" t="s">
        <v>141</v>
      </c>
      <c r="E141" s="235" t="s">
        <v>1</v>
      </c>
      <c r="F141" s="236" t="s">
        <v>665</v>
      </c>
      <c r="G141" s="233"/>
      <c r="H141" s="237">
        <v>0.0060000000000000001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141</v>
      </c>
      <c r="AU141" s="243" t="s">
        <v>90</v>
      </c>
      <c r="AV141" s="13" t="s">
        <v>90</v>
      </c>
      <c r="AW141" s="13" t="s">
        <v>36</v>
      </c>
      <c r="AX141" s="13" t="s">
        <v>88</v>
      </c>
      <c r="AY141" s="243" t="s">
        <v>132</v>
      </c>
    </row>
    <row r="142" s="2" customFormat="1" ht="24.15" customHeight="1">
      <c r="A142" s="37"/>
      <c r="B142" s="38"/>
      <c r="C142" s="244" t="s">
        <v>150</v>
      </c>
      <c r="D142" s="244" t="s">
        <v>147</v>
      </c>
      <c r="E142" s="245" t="s">
        <v>176</v>
      </c>
      <c r="F142" s="246" t="s">
        <v>177</v>
      </c>
      <c r="G142" s="247" t="s">
        <v>164</v>
      </c>
      <c r="H142" s="248">
        <v>6</v>
      </c>
      <c r="I142" s="249"/>
      <c r="J142" s="250">
        <f>ROUND(I142*H142,2)</f>
        <v>0</v>
      </c>
      <c r="K142" s="251"/>
      <c r="L142" s="252"/>
      <c r="M142" s="253" t="s">
        <v>1</v>
      </c>
      <c r="N142" s="254" t="s">
        <v>45</v>
      </c>
      <c r="O142" s="90"/>
      <c r="P142" s="228">
        <f>O142*H142</f>
        <v>0</v>
      </c>
      <c r="Q142" s="228">
        <v>0.001</v>
      </c>
      <c r="R142" s="228">
        <f>Q142*H142</f>
        <v>0.0060000000000000001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150</v>
      </c>
      <c r="AT142" s="230" t="s">
        <v>147</v>
      </c>
      <c r="AU142" s="230" t="s">
        <v>90</v>
      </c>
      <c r="AY142" s="16" t="s">
        <v>132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88</v>
      </c>
      <c r="BK142" s="231">
        <f>ROUND(I142*H142,2)</f>
        <v>0</v>
      </c>
      <c r="BL142" s="16" t="s">
        <v>139</v>
      </c>
      <c r="BM142" s="230" t="s">
        <v>666</v>
      </c>
    </row>
    <row r="143" s="13" customFormat="1">
      <c r="A143" s="13"/>
      <c r="B143" s="232"/>
      <c r="C143" s="233"/>
      <c r="D143" s="234" t="s">
        <v>141</v>
      </c>
      <c r="E143" s="233"/>
      <c r="F143" s="236" t="s">
        <v>667</v>
      </c>
      <c r="G143" s="233"/>
      <c r="H143" s="237">
        <v>6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141</v>
      </c>
      <c r="AU143" s="243" t="s">
        <v>90</v>
      </c>
      <c r="AV143" s="13" t="s">
        <v>90</v>
      </c>
      <c r="AW143" s="13" t="s">
        <v>4</v>
      </c>
      <c r="AX143" s="13" t="s">
        <v>88</v>
      </c>
      <c r="AY143" s="243" t="s">
        <v>132</v>
      </c>
    </row>
    <row r="144" s="2" customFormat="1" ht="24.15" customHeight="1">
      <c r="A144" s="37"/>
      <c r="B144" s="38"/>
      <c r="C144" s="218" t="s">
        <v>180</v>
      </c>
      <c r="D144" s="218" t="s">
        <v>135</v>
      </c>
      <c r="E144" s="219" t="s">
        <v>181</v>
      </c>
      <c r="F144" s="220" t="s">
        <v>182</v>
      </c>
      <c r="G144" s="221" t="s">
        <v>138</v>
      </c>
      <c r="H144" s="222">
        <v>39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45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139</v>
      </c>
      <c r="AT144" s="230" t="s">
        <v>135</v>
      </c>
      <c r="AU144" s="230" t="s">
        <v>90</v>
      </c>
      <c r="AY144" s="16" t="s">
        <v>132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88</v>
      </c>
      <c r="BK144" s="231">
        <f>ROUND(I144*H144,2)</f>
        <v>0</v>
      </c>
      <c r="BL144" s="16" t="s">
        <v>139</v>
      </c>
      <c r="BM144" s="230" t="s">
        <v>668</v>
      </c>
    </row>
    <row r="145" s="2" customFormat="1" ht="24.15" customHeight="1">
      <c r="A145" s="37"/>
      <c r="B145" s="38"/>
      <c r="C145" s="218" t="s">
        <v>184</v>
      </c>
      <c r="D145" s="218" t="s">
        <v>135</v>
      </c>
      <c r="E145" s="219" t="s">
        <v>185</v>
      </c>
      <c r="F145" s="220" t="s">
        <v>186</v>
      </c>
      <c r="G145" s="221" t="s">
        <v>187</v>
      </c>
      <c r="H145" s="222">
        <v>16.379999999999999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45</v>
      </c>
      <c r="O145" s="90"/>
      <c r="P145" s="228">
        <f>O145*H145</f>
        <v>0</v>
      </c>
      <c r="Q145" s="228">
        <v>3.0000000000000001E-05</v>
      </c>
      <c r="R145" s="228">
        <f>Q145*H145</f>
        <v>0.00049140000000000002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139</v>
      </c>
      <c r="AT145" s="230" t="s">
        <v>135</v>
      </c>
      <c r="AU145" s="230" t="s">
        <v>90</v>
      </c>
      <c r="AY145" s="16" t="s">
        <v>132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88</v>
      </c>
      <c r="BK145" s="231">
        <f>ROUND(I145*H145,2)</f>
        <v>0</v>
      </c>
      <c r="BL145" s="16" t="s">
        <v>139</v>
      </c>
      <c r="BM145" s="230" t="s">
        <v>669</v>
      </c>
    </row>
    <row r="146" s="2" customFormat="1">
      <c r="A146" s="37"/>
      <c r="B146" s="38"/>
      <c r="C146" s="39"/>
      <c r="D146" s="234" t="s">
        <v>166</v>
      </c>
      <c r="E146" s="39"/>
      <c r="F146" s="255" t="s">
        <v>189</v>
      </c>
      <c r="G146" s="39"/>
      <c r="H146" s="39"/>
      <c r="I146" s="256"/>
      <c r="J146" s="39"/>
      <c r="K146" s="39"/>
      <c r="L146" s="43"/>
      <c r="M146" s="257"/>
      <c r="N146" s="258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166</v>
      </c>
      <c r="AU146" s="16" t="s">
        <v>90</v>
      </c>
    </row>
    <row r="147" s="13" customFormat="1">
      <c r="A147" s="13"/>
      <c r="B147" s="232"/>
      <c r="C147" s="233"/>
      <c r="D147" s="234" t="s">
        <v>141</v>
      </c>
      <c r="E147" s="235" t="s">
        <v>1</v>
      </c>
      <c r="F147" s="236" t="s">
        <v>670</v>
      </c>
      <c r="G147" s="233"/>
      <c r="H147" s="237">
        <v>16.379999999999999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141</v>
      </c>
      <c r="AU147" s="243" t="s">
        <v>90</v>
      </c>
      <c r="AV147" s="13" t="s">
        <v>90</v>
      </c>
      <c r="AW147" s="13" t="s">
        <v>36</v>
      </c>
      <c r="AX147" s="13" t="s">
        <v>88</v>
      </c>
      <c r="AY147" s="243" t="s">
        <v>132</v>
      </c>
    </row>
    <row r="148" s="2" customFormat="1" ht="24.15" customHeight="1">
      <c r="A148" s="37"/>
      <c r="B148" s="38"/>
      <c r="C148" s="244" t="s">
        <v>191</v>
      </c>
      <c r="D148" s="244" t="s">
        <v>147</v>
      </c>
      <c r="E148" s="245" t="s">
        <v>192</v>
      </c>
      <c r="F148" s="246" t="s">
        <v>193</v>
      </c>
      <c r="G148" s="247" t="s">
        <v>187</v>
      </c>
      <c r="H148" s="248">
        <v>18.837</v>
      </c>
      <c r="I148" s="249"/>
      <c r="J148" s="250">
        <f>ROUND(I148*H148,2)</f>
        <v>0</v>
      </c>
      <c r="K148" s="251"/>
      <c r="L148" s="252"/>
      <c r="M148" s="253" t="s">
        <v>1</v>
      </c>
      <c r="N148" s="254" t="s">
        <v>45</v>
      </c>
      <c r="O148" s="90"/>
      <c r="P148" s="228">
        <f>O148*H148</f>
        <v>0</v>
      </c>
      <c r="Q148" s="228">
        <v>0.00050000000000000001</v>
      </c>
      <c r="R148" s="228">
        <f>Q148*H148</f>
        <v>0.0094184999999999998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150</v>
      </c>
      <c r="AT148" s="230" t="s">
        <v>147</v>
      </c>
      <c r="AU148" s="230" t="s">
        <v>90</v>
      </c>
      <c r="AY148" s="16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88</v>
      </c>
      <c r="BK148" s="231">
        <f>ROUND(I148*H148,2)</f>
        <v>0</v>
      </c>
      <c r="BL148" s="16" t="s">
        <v>139</v>
      </c>
      <c r="BM148" s="230" t="s">
        <v>671</v>
      </c>
    </row>
    <row r="149" s="13" customFormat="1">
      <c r="A149" s="13"/>
      <c r="B149" s="232"/>
      <c r="C149" s="233"/>
      <c r="D149" s="234" t="s">
        <v>141</v>
      </c>
      <c r="E149" s="233"/>
      <c r="F149" s="236" t="s">
        <v>672</v>
      </c>
      <c r="G149" s="233"/>
      <c r="H149" s="237">
        <v>18.837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141</v>
      </c>
      <c r="AU149" s="243" t="s">
        <v>90</v>
      </c>
      <c r="AV149" s="13" t="s">
        <v>90</v>
      </c>
      <c r="AW149" s="13" t="s">
        <v>4</v>
      </c>
      <c r="AX149" s="13" t="s">
        <v>88</v>
      </c>
      <c r="AY149" s="243" t="s">
        <v>132</v>
      </c>
    </row>
    <row r="150" s="2" customFormat="1" ht="24.15" customHeight="1">
      <c r="A150" s="37"/>
      <c r="B150" s="38"/>
      <c r="C150" s="218" t="s">
        <v>8</v>
      </c>
      <c r="D150" s="218" t="s">
        <v>135</v>
      </c>
      <c r="E150" s="219" t="s">
        <v>196</v>
      </c>
      <c r="F150" s="220" t="s">
        <v>197</v>
      </c>
      <c r="G150" s="221" t="s">
        <v>138</v>
      </c>
      <c r="H150" s="222">
        <v>39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45</v>
      </c>
      <c r="O150" s="90"/>
      <c r="P150" s="228">
        <f>O150*H150</f>
        <v>0</v>
      </c>
      <c r="Q150" s="228">
        <v>6.0000000000000002E-05</v>
      </c>
      <c r="R150" s="228">
        <f>Q150*H150</f>
        <v>0.0023400000000000001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139</v>
      </c>
      <c r="AT150" s="230" t="s">
        <v>135</v>
      </c>
      <c r="AU150" s="230" t="s">
        <v>90</v>
      </c>
      <c r="AY150" s="16" t="s">
        <v>132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88</v>
      </c>
      <c r="BK150" s="231">
        <f>ROUND(I150*H150,2)</f>
        <v>0</v>
      </c>
      <c r="BL150" s="16" t="s">
        <v>139</v>
      </c>
      <c r="BM150" s="230" t="s">
        <v>673</v>
      </c>
    </row>
    <row r="151" s="2" customFormat="1" ht="24.15" customHeight="1">
      <c r="A151" s="37"/>
      <c r="B151" s="38"/>
      <c r="C151" s="244" t="s">
        <v>199</v>
      </c>
      <c r="D151" s="244" t="s">
        <v>147</v>
      </c>
      <c r="E151" s="245" t="s">
        <v>200</v>
      </c>
      <c r="F151" s="246" t="s">
        <v>201</v>
      </c>
      <c r="G151" s="247" t="s">
        <v>138</v>
      </c>
      <c r="H151" s="248">
        <v>117</v>
      </c>
      <c r="I151" s="249"/>
      <c r="J151" s="250">
        <f>ROUND(I151*H151,2)</f>
        <v>0</v>
      </c>
      <c r="K151" s="251"/>
      <c r="L151" s="252"/>
      <c r="M151" s="253" t="s">
        <v>1</v>
      </c>
      <c r="N151" s="254" t="s">
        <v>45</v>
      </c>
      <c r="O151" s="90"/>
      <c r="P151" s="228">
        <f>O151*H151</f>
        <v>0</v>
      </c>
      <c r="Q151" s="228">
        <v>0.0058999999999999999</v>
      </c>
      <c r="R151" s="228">
        <f>Q151*H151</f>
        <v>0.69030000000000002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150</v>
      </c>
      <c r="AT151" s="230" t="s">
        <v>147</v>
      </c>
      <c r="AU151" s="230" t="s">
        <v>90</v>
      </c>
      <c r="AY151" s="16" t="s">
        <v>132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88</v>
      </c>
      <c r="BK151" s="231">
        <f>ROUND(I151*H151,2)</f>
        <v>0</v>
      </c>
      <c r="BL151" s="16" t="s">
        <v>139</v>
      </c>
      <c r="BM151" s="230" t="s">
        <v>674</v>
      </c>
    </row>
    <row r="152" s="13" customFormat="1">
      <c r="A152" s="13"/>
      <c r="B152" s="232"/>
      <c r="C152" s="233"/>
      <c r="D152" s="234" t="s">
        <v>141</v>
      </c>
      <c r="E152" s="233"/>
      <c r="F152" s="236" t="s">
        <v>675</v>
      </c>
      <c r="G152" s="233"/>
      <c r="H152" s="237">
        <v>117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141</v>
      </c>
      <c r="AU152" s="243" t="s">
        <v>90</v>
      </c>
      <c r="AV152" s="13" t="s">
        <v>90</v>
      </c>
      <c r="AW152" s="13" t="s">
        <v>4</v>
      </c>
      <c r="AX152" s="13" t="s">
        <v>88</v>
      </c>
      <c r="AY152" s="243" t="s">
        <v>132</v>
      </c>
    </row>
    <row r="153" s="2" customFormat="1" ht="24.15" customHeight="1">
      <c r="A153" s="37"/>
      <c r="B153" s="38"/>
      <c r="C153" s="244" t="s">
        <v>204</v>
      </c>
      <c r="D153" s="244" t="s">
        <v>147</v>
      </c>
      <c r="E153" s="245" t="s">
        <v>205</v>
      </c>
      <c r="F153" s="246" t="s">
        <v>206</v>
      </c>
      <c r="G153" s="247" t="s">
        <v>138</v>
      </c>
      <c r="H153" s="248">
        <v>117</v>
      </c>
      <c r="I153" s="249"/>
      <c r="J153" s="250">
        <f>ROUND(I153*H153,2)</f>
        <v>0</v>
      </c>
      <c r="K153" s="251"/>
      <c r="L153" s="252"/>
      <c r="M153" s="253" t="s">
        <v>1</v>
      </c>
      <c r="N153" s="254" t="s">
        <v>45</v>
      </c>
      <c r="O153" s="90"/>
      <c r="P153" s="228">
        <f>O153*H153</f>
        <v>0</v>
      </c>
      <c r="Q153" s="228">
        <v>0.00020000000000000001</v>
      </c>
      <c r="R153" s="228">
        <f>Q153*H153</f>
        <v>0.023400000000000001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150</v>
      </c>
      <c r="AT153" s="230" t="s">
        <v>147</v>
      </c>
      <c r="AU153" s="230" t="s">
        <v>90</v>
      </c>
      <c r="AY153" s="16" t="s">
        <v>132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88</v>
      </c>
      <c r="BK153" s="231">
        <f>ROUND(I153*H153,2)</f>
        <v>0</v>
      </c>
      <c r="BL153" s="16" t="s">
        <v>139</v>
      </c>
      <c r="BM153" s="230" t="s">
        <v>676</v>
      </c>
    </row>
    <row r="154" s="2" customFormat="1">
      <c r="A154" s="37"/>
      <c r="B154" s="38"/>
      <c r="C154" s="39"/>
      <c r="D154" s="234" t="s">
        <v>166</v>
      </c>
      <c r="E154" s="39"/>
      <c r="F154" s="255" t="s">
        <v>208</v>
      </c>
      <c r="G154" s="39"/>
      <c r="H154" s="39"/>
      <c r="I154" s="256"/>
      <c r="J154" s="39"/>
      <c r="K154" s="39"/>
      <c r="L154" s="43"/>
      <c r="M154" s="257"/>
      <c r="N154" s="258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166</v>
      </c>
      <c r="AU154" s="16" t="s">
        <v>90</v>
      </c>
    </row>
    <row r="155" s="2" customFormat="1" ht="21.75" customHeight="1">
      <c r="A155" s="37"/>
      <c r="B155" s="38"/>
      <c r="C155" s="218" t="s">
        <v>209</v>
      </c>
      <c r="D155" s="218" t="s">
        <v>135</v>
      </c>
      <c r="E155" s="219" t="s">
        <v>210</v>
      </c>
      <c r="F155" s="220" t="s">
        <v>211</v>
      </c>
      <c r="G155" s="221" t="s">
        <v>138</v>
      </c>
      <c r="H155" s="222">
        <v>39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45</v>
      </c>
      <c r="O155" s="90"/>
      <c r="P155" s="228">
        <f>O155*H155</f>
        <v>0</v>
      </c>
      <c r="Q155" s="228">
        <v>2.0000000000000002E-05</v>
      </c>
      <c r="R155" s="228">
        <f>Q155*H155</f>
        <v>0.00078000000000000009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139</v>
      </c>
      <c r="AT155" s="230" t="s">
        <v>135</v>
      </c>
      <c r="AU155" s="230" t="s">
        <v>90</v>
      </c>
      <c r="AY155" s="16" t="s">
        <v>132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88</v>
      </c>
      <c r="BK155" s="231">
        <f>ROUND(I155*H155,2)</f>
        <v>0</v>
      </c>
      <c r="BL155" s="16" t="s">
        <v>139</v>
      </c>
      <c r="BM155" s="230" t="s">
        <v>677</v>
      </c>
    </row>
    <row r="156" s="2" customFormat="1">
      <c r="A156" s="37"/>
      <c r="B156" s="38"/>
      <c r="C156" s="39"/>
      <c r="D156" s="234" t="s">
        <v>166</v>
      </c>
      <c r="E156" s="39"/>
      <c r="F156" s="255" t="s">
        <v>213</v>
      </c>
      <c r="G156" s="39"/>
      <c r="H156" s="39"/>
      <c r="I156" s="256"/>
      <c r="J156" s="39"/>
      <c r="K156" s="39"/>
      <c r="L156" s="43"/>
      <c r="M156" s="257"/>
      <c r="N156" s="258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166</v>
      </c>
      <c r="AU156" s="16" t="s">
        <v>90</v>
      </c>
    </row>
    <row r="157" s="2" customFormat="1" ht="24.15" customHeight="1">
      <c r="A157" s="37"/>
      <c r="B157" s="38"/>
      <c r="C157" s="218" t="s">
        <v>214</v>
      </c>
      <c r="D157" s="218" t="s">
        <v>135</v>
      </c>
      <c r="E157" s="219" t="s">
        <v>215</v>
      </c>
      <c r="F157" s="220" t="s">
        <v>216</v>
      </c>
      <c r="G157" s="221" t="s">
        <v>187</v>
      </c>
      <c r="H157" s="222">
        <v>31.199999999999999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45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139</v>
      </c>
      <c r="AT157" s="230" t="s">
        <v>135</v>
      </c>
      <c r="AU157" s="230" t="s">
        <v>90</v>
      </c>
      <c r="AY157" s="16" t="s">
        <v>132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88</v>
      </c>
      <c r="BK157" s="231">
        <f>ROUND(I157*H157,2)</f>
        <v>0</v>
      </c>
      <c r="BL157" s="16" t="s">
        <v>139</v>
      </c>
      <c r="BM157" s="230" t="s">
        <v>678</v>
      </c>
    </row>
    <row r="158" s="2" customFormat="1">
      <c r="A158" s="37"/>
      <c r="B158" s="38"/>
      <c r="C158" s="39"/>
      <c r="D158" s="234" t="s">
        <v>166</v>
      </c>
      <c r="E158" s="39"/>
      <c r="F158" s="255" t="s">
        <v>218</v>
      </c>
      <c r="G158" s="39"/>
      <c r="H158" s="39"/>
      <c r="I158" s="256"/>
      <c r="J158" s="39"/>
      <c r="K158" s="39"/>
      <c r="L158" s="43"/>
      <c r="M158" s="257"/>
      <c r="N158" s="258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166</v>
      </c>
      <c r="AU158" s="16" t="s">
        <v>90</v>
      </c>
    </row>
    <row r="159" s="13" customFormat="1">
      <c r="A159" s="13"/>
      <c r="B159" s="232"/>
      <c r="C159" s="233"/>
      <c r="D159" s="234" t="s">
        <v>141</v>
      </c>
      <c r="E159" s="235" t="s">
        <v>1</v>
      </c>
      <c r="F159" s="236" t="s">
        <v>679</v>
      </c>
      <c r="G159" s="233"/>
      <c r="H159" s="237">
        <v>31.199999999999999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141</v>
      </c>
      <c r="AU159" s="243" t="s">
        <v>90</v>
      </c>
      <c r="AV159" s="13" t="s">
        <v>90</v>
      </c>
      <c r="AW159" s="13" t="s">
        <v>36</v>
      </c>
      <c r="AX159" s="13" t="s">
        <v>88</v>
      </c>
      <c r="AY159" s="243" t="s">
        <v>132</v>
      </c>
    </row>
    <row r="160" s="2" customFormat="1" ht="21.75" customHeight="1">
      <c r="A160" s="37"/>
      <c r="B160" s="38"/>
      <c r="C160" s="244" t="s">
        <v>220</v>
      </c>
      <c r="D160" s="244" t="s">
        <v>147</v>
      </c>
      <c r="E160" s="245" t="s">
        <v>221</v>
      </c>
      <c r="F160" s="246" t="s">
        <v>222</v>
      </c>
      <c r="G160" s="247" t="s">
        <v>223</v>
      </c>
      <c r="H160" s="248">
        <v>35.880000000000003</v>
      </c>
      <c r="I160" s="249"/>
      <c r="J160" s="250">
        <f>ROUND(I160*H160,2)</f>
        <v>0</v>
      </c>
      <c r="K160" s="251"/>
      <c r="L160" s="252"/>
      <c r="M160" s="253" t="s">
        <v>1</v>
      </c>
      <c r="N160" s="254" t="s">
        <v>45</v>
      </c>
      <c r="O160" s="90"/>
      <c r="P160" s="228">
        <f>O160*H160</f>
        <v>0</v>
      </c>
      <c r="Q160" s="228">
        <v>0.5</v>
      </c>
      <c r="R160" s="228">
        <f>Q160*H160</f>
        <v>17.940000000000001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150</v>
      </c>
      <c r="AT160" s="230" t="s">
        <v>147</v>
      </c>
      <c r="AU160" s="230" t="s">
        <v>90</v>
      </c>
      <c r="AY160" s="16" t="s">
        <v>132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88</v>
      </c>
      <c r="BK160" s="231">
        <f>ROUND(I160*H160,2)</f>
        <v>0</v>
      </c>
      <c r="BL160" s="16" t="s">
        <v>139</v>
      </c>
      <c r="BM160" s="230" t="s">
        <v>680</v>
      </c>
    </row>
    <row r="161" s="13" customFormat="1">
      <c r="A161" s="13"/>
      <c r="B161" s="232"/>
      <c r="C161" s="233"/>
      <c r="D161" s="234" t="s">
        <v>141</v>
      </c>
      <c r="E161" s="233"/>
      <c r="F161" s="236" t="s">
        <v>681</v>
      </c>
      <c r="G161" s="233"/>
      <c r="H161" s="237">
        <v>35.880000000000003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141</v>
      </c>
      <c r="AU161" s="243" t="s">
        <v>90</v>
      </c>
      <c r="AV161" s="13" t="s">
        <v>90</v>
      </c>
      <c r="AW161" s="13" t="s">
        <v>4</v>
      </c>
      <c r="AX161" s="13" t="s">
        <v>88</v>
      </c>
      <c r="AY161" s="243" t="s">
        <v>132</v>
      </c>
    </row>
    <row r="162" s="2" customFormat="1" ht="24.15" customHeight="1">
      <c r="A162" s="37"/>
      <c r="B162" s="38"/>
      <c r="C162" s="218" t="s">
        <v>226</v>
      </c>
      <c r="D162" s="218" t="s">
        <v>135</v>
      </c>
      <c r="E162" s="219" t="s">
        <v>227</v>
      </c>
      <c r="F162" s="220" t="s">
        <v>228</v>
      </c>
      <c r="G162" s="221" t="s">
        <v>138</v>
      </c>
      <c r="H162" s="222">
        <v>39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45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139</v>
      </c>
      <c r="AT162" s="230" t="s">
        <v>135</v>
      </c>
      <c r="AU162" s="230" t="s">
        <v>90</v>
      </c>
      <c r="AY162" s="16" t="s">
        <v>132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88</v>
      </c>
      <c r="BK162" s="231">
        <f>ROUND(I162*H162,2)</f>
        <v>0</v>
      </c>
      <c r="BL162" s="16" t="s">
        <v>139</v>
      </c>
      <c r="BM162" s="230" t="s">
        <v>682</v>
      </c>
    </row>
    <row r="163" s="2" customFormat="1">
      <c r="A163" s="37"/>
      <c r="B163" s="38"/>
      <c r="C163" s="39"/>
      <c r="D163" s="234" t="s">
        <v>166</v>
      </c>
      <c r="E163" s="39"/>
      <c r="F163" s="255" t="s">
        <v>230</v>
      </c>
      <c r="G163" s="39"/>
      <c r="H163" s="39"/>
      <c r="I163" s="256"/>
      <c r="J163" s="39"/>
      <c r="K163" s="39"/>
      <c r="L163" s="43"/>
      <c r="M163" s="257"/>
      <c r="N163" s="258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166</v>
      </c>
      <c r="AU163" s="16" t="s">
        <v>90</v>
      </c>
    </row>
    <row r="164" s="2" customFormat="1" ht="16.5" customHeight="1">
      <c r="A164" s="37"/>
      <c r="B164" s="38"/>
      <c r="C164" s="218" t="s">
        <v>231</v>
      </c>
      <c r="D164" s="218" t="s">
        <v>135</v>
      </c>
      <c r="E164" s="219" t="s">
        <v>232</v>
      </c>
      <c r="F164" s="220" t="s">
        <v>233</v>
      </c>
      <c r="G164" s="221" t="s">
        <v>223</v>
      </c>
      <c r="H164" s="222">
        <v>2.3399999999999999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45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139</v>
      </c>
      <c r="AT164" s="230" t="s">
        <v>135</v>
      </c>
      <c r="AU164" s="230" t="s">
        <v>90</v>
      </c>
      <c r="AY164" s="16" t="s">
        <v>132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88</v>
      </c>
      <c r="BK164" s="231">
        <f>ROUND(I164*H164,2)</f>
        <v>0</v>
      </c>
      <c r="BL164" s="16" t="s">
        <v>139</v>
      </c>
      <c r="BM164" s="230" t="s">
        <v>683</v>
      </c>
    </row>
    <row r="165" s="2" customFormat="1">
      <c r="A165" s="37"/>
      <c r="B165" s="38"/>
      <c r="C165" s="39"/>
      <c r="D165" s="234" t="s">
        <v>166</v>
      </c>
      <c r="E165" s="39"/>
      <c r="F165" s="255" t="s">
        <v>235</v>
      </c>
      <c r="G165" s="39"/>
      <c r="H165" s="39"/>
      <c r="I165" s="256"/>
      <c r="J165" s="39"/>
      <c r="K165" s="39"/>
      <c r="L165" s="43"/>
      <c r="M165" s="257"/>
      <c r="N165" s="258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166</v>
      </c>
      <c r="AU165" s="16" t="s">
        <v>90</v>
      </c>
    </row>
    <row r="166" s="13" customFormat="1">
      <c r="A166" s="13"/>
      <c r="B166" s="232"/>
      <c r="C166" s="233"/>
      <c r="D166" s="234" t="s">
        <v>141</v>
      </c>
      <c r="E166" s="235" t="s">
        <v>1</v>
      </c>
      <c r="F166" s="236" t="s">
        <v>684</v>
      </c>
      <c r="G166" s="233"/>
      <c r="H166" s="237">
        <v>2.3399999999999999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141</v>
      </c>
      <c r="AU166" s="243" t="s">
        <v>90</v>
      </c>
      <c r="AV166" s="13" t="s">
        <v>90</v>
      </c>
      <c r="AW166" s="13" t="s">
        <v>36</v>
      </c>
      <c r="AX166" s="13" t="s">
        <v>88</v>
      </c>
      <c r="AY166" s="243" t="s">
        <v>132</v>
      </c>
    </row>
    <row r="167" s="2" customFormat="1" ht="21.75" customHeight="1">
      <c r="A167" s="37"/>
      <c r="B167" s="38"/>
      <c r="C167" s="218" t="s">
        <v>237</v>
      </c>
      <c r="D167" s="218" t="s">
        <v>135</v>
      </c>
      <c r="E167" s="219" t="s">
        <v>238</v>
      </c>
      <c r="F167" s="220" t="s">
        <v>239</v>
      </c>
      <c r="G167" s="221" t="s">
        <v>223</v>
      </c>
      <c r="H167" s="222">
        <v>2.3399999999999999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45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139</v>
      </c>
      <c r="AT167" s="230" t="s">
        <v>135</v>
      </c>
      <c r="AU167" s="230" t="s">
        <v>90</v>
      </c>
      <c r="AY167" s="16" t="s">
        <v>132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88</v>
      </c>
      <c r="BK167" s="231">
        <f>ROUND(I167*H167,2)</f>
        <v>0</v>
      </c>
      <c r="BL167" s="16" t="s">
        <v>139</v>
      </c>
      <c r="BM167" s="230" t="s">
        <v>685</v>
      </c>
    </row>
    <row r="168" s="2" customFormat="1" ht="24.15" customHeight="1">
      <c r="A168" s="37"/>
      <c r="B168" s="38"/>
      <c r="C168" s="218" t="s">
        <v>7</v>
      </c>
      <c r="D168" s="218" t="s">
        <v>135</v>
      </c>
      <c r="E168" s="219" t="s">
        <v>241</v>
      </c>
      <c r="F168" s="220" t="s">
        <v>242</v>
      </c>
      <c r="G168" s="221" t="s">
        <v>223</v>
      </c>
      <c r="H168" s="222">
        <v>11.699999999999999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45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139</v>
      </c>
      <c r="AT168" s="230" t="s">
        <v>135</v>
      </c>
      <c r="AU168" s="230" t="s">
        <v>90</v>
      </c>
      <c r="AY168" s="16" t="s">
        <v>132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88</v>
      </c>
      <c r="BK168" s="231">
        <f>ROUND(I168*H168,2)</f>
        <v>0</v>
      </c>
      <c r="BL168" s="16" t="s">
        <v>139</v>
      </c>
      <c r="BM168" s="230" t="s">
        <v>686</v>
      </c>
    </row>
    <row r="169" s="2" customFormat="1">
      <c r="A169" s="37"/>
      <c r="B169" s="38"/>
      <c r="C169" s="39"/>
      <c r="D169" s="234" t="s">
        <v>166</v>
      </c>
      <c r="E169" s="39"/>
      <c r="F169" s="255" t="s">
        <v>244</v>
      </c>
      <c r="G169" s="39"/>
      <c r="H169" s="39"/>
      <c r="I169" s="256"/>
      <c r="J169" s="39"/>
      <c r="K169" s="39"/>
      <c r="L169" s="43"/>
      <c r="M169" s="257"/>
      <c r="N169" s="258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166</v>
      </c>
      <c r="AU169" s="16" t="s">
        <v>90</v>
      </c>
    </row>
    <row r="170" s="13" customFormat="1">
      <c r="A170" s="13"/>
      <c r="B170" s="232"/>
      <c r="C170" s="233"/>
      <c r="D170" s="234" t="s">
        <v>141</v>
      </c>
      <c r="E170" s="235" t="s">
        <v>1</v>
      </c>
      <c r="F170" s="236" t="s">
        <v>687</v>
      </c>
      <c r="G170" s="233"/>
      <c r="H170" s="237">
        <v>11.699999999999999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141</v>
      </c>
      <c r="AU170" s="243" t="s">
        <v>90</v>
      </c>
      <c r="AV170" s="13" t="s">
        <v>90</v>
      </c>
      <c r="AW170" s="13" t="s">
        <v>36</v>
      </c>
      <c r="AX170" s="13" t="s">
        <v>88</v>
      </c>
      <c r="AY170" s="243" t="s">
        <v>132</v>
      </c>
    </row>
    <row r="171" s="12" customFormat="1" ht="22.8" customHeight="1">
      <c r="A171" s="12"/>
      <c r="B171" s="202"/>
      <c r="C171" s="203"/>
      <c r="D171" s="204" t="s">
        <v>79</v>
      </c>
      <c r="E171" s="216" t="s">
        <v>246</v>
      </c>
      <c r="F171" s="216" t="s">
        <v>247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SUM(P172:P203)</f>
        <v>0</v>
      </c>
      <c r="Q171" s="210"/>
      <c r="R171" s="211">
        <f>SUM(R172:R203)</f>
        <v>1.6911999999999998</v>
      </c>
      <c r="S171" s="210"/>
      <c r="T171" s="212">
        <f>SUM(T172:T203)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88</v>
      </c>
      <c r="AT171" s="214" t="s">
        <v>79</v>
      </c>
      <c r="AU171" s="214" t="s">
        <v>88</v>
      </c>
      <c r="AY171" s="213" t="s">
        <v>132</v>
      </c>
      <c r="BK171" s="215">
        <f>SUM(BK172:BK203)</f>
        <v>0</v>
      </c>
    </row>
    <row r="172" s="2" customFormat="1" ht="33" customHeight="1">
      <c r="A172" s="37"/>
      <c r="B172" s="38"/>
      <c r="C172" s="218" t="s">
        <v>248</v>
      </c>
      <c r="D172" s="218" t="s">
        <v>135</v>
      </c>
      <c r="E172" s="219" t="s">
        <v>249</v>
      </c>
      <c r="F172" s="220" t="s">
        <v>250</v>
      </c>
      <c r="G172" s="221" t="s">
        <v>138</v>
      </c>
      <c r="H172" s="222">
        <v>120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45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139</v>
      </c>
      <c r="AT172" s="230" t="s">
        <v>135</v>
      </c>
      <c r="AU172" s="230" t="s">
        <v>90</v>
      </c>
      <c r="AY172" s="16" t="s">
        <v>132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88</v>
      </c>
      <c r="BK172" s="231">
        <f>ROUND(I172*H172,2)</f>
        <v>0</v>
      </c>
      <c r="BL172" s="16" t="s">
        <v>139</v>
      </c>
      <c r="BM172" s="230" t="s">
        <v>688</v>
      </c>
    </row>
    <row r="173" s="13" customFormat="1">
      <c r="A173" s="13"/>
      <c r="B173" s="232"/>
      <c r="C173" s="233"/>
      <c r="D173" s="234" t="s">
        <v>141</v>
      </c>
      <c r="E173" s="235" t="s">
        <v>1</v>
      </c>
      <c r="F173" s="236" t="s">
        <v>689</v>
      </c>
      <c r="G173" s="233"/>
      <c r="H173" s="237">
        <v>60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141</v>
      </c>
      <c r="AU173" s="243" t="s">
        <v>90</v>
      </c>
      <c r="AV173" s="13" t="s">
        <v>90</v>
      </c>
      <c r="AW173" s="13" t="s">
        <v>36</v>
      </c>
      <c r="AX173" s="13" t="s">
        <v>80</v>
      </c>
      <c r="AY173" s="243" t="s">
        <v>132</v>
      </c>
    </row>
    <row r="174" s="13" customFormat="1">
      <c r="A174" s="13"/>
      <c r="B174" s="232"/>
      <c r="C174" s="233"/>
      <c r="D174" s="234" t="s">
        <v>141</v>
      </c>
      <c r="E174" s="235" t="s">
        <v>1</v>
      </c>
      <c r="F174" s="236" t="s">
        <v>690</v>
      </c>
      <c r="G174" s="233"/>
      <c r="H174" s="237">
        <v>60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141</v>
      </c>
      <c r="AU174" s="243" t="s">
        <v>90</v>
      </c>
      <c r="AV174" s="13" t="s">
        <v>90</v>
      </c>
      <c r="AW174" s="13" t="s">
        <v>36</v>
      </c>
      <c r="AX174" s="13" t="s">
        <v>80</v>
      </c>
      <c r="AY174" s="243" t="s">
        <v>132</v>
      </c>
    </row>
    <row r="175" s="14" customFormat="1">
      <c r="A175" s="14"/>
      <c r="B175" s="259"/>
      <c r="C175" s="260"/>
      <c r="D175" s="234" t="s">
        <v>141</v>
      </c>
      <c r="E175" s="261" t="s">
        <v>1</v>
      </c>
      <c r="F175" s="262" t="s">
        <v>254</v>
      </c>
      <c r="G175" s="260"/>
      <c r="H175" s="263">
        <v>120</v>
      </c>
      <c r="I175" s="264"/>
      <c r="J175" s="260"/>
      <c r="K175" s="260"/>
      <c r="L175" s="265"/>
      <c r="M175" s="266"/>
      <c r="N175" s="267"/>
      <c r="O175" s="267"/>
      <c r="P175" s="267"/>
      <c r="Q175" s="267"/>
      <c r="R175" s="267"/>
      <c r="S175" s="267"/>
      <c r="T175" s="26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9" t="s">
        <v>141</v>
      </c>
      <c r="AU175" s="269" t="s">
        <v>90</v>
      </c>
      <c r="AV175" s="14" t="s">
        <v>139</v>
      </c>
      <c r="AW175" s="14" t="s">
        <v>36</v>
      </c>
      <c r="AX175" s="14" t="s">
        <v>88</v>
      </c>
      <c r="AY175" s="269" t="s">
        <v>132</v>
      </c>
    </row>
    <row r="176" s="2" customFormat="1" ht="33" customHeight="1">
      <c r="A176" s="37"/>
      <c r="B176" s="38"/>
      <c r="C176" s="218" t="s">
        <v>255</v>
      </c>
      <c r="D176" s="218" t="s">
        <v>135</v>
      </c>
      <c r="E176" s="219" t="s">
        <v>256</v>
      </c>
      <c r="F176" s="220" t="s">
        <v>257</v>
      </c>
      <c r="G176" s="221" t="s">
        <v>138</v>
      </c>
      <c r="H176" s="222">
        <v>120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45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139</v>
      </c>
      <c r="AT176" s="230" t="s">
        <v>135</v>
      </c>
      <c r="AU176" s="230" t="s">
        <v>90</v>
      </c>
      <c r="AY176" s="16" t="s">
        <v>132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88</v>
      </c>
      <c r="BK176" s="231">
        <f>ROUND(I176*H176,2)</f>
        <v>0</v>
      </c>
      <c r="BL176" s="16" t="s">
        <v>139</v>
      </c>
      <c r="BM176" s="230" t="s">
        <v>691</v>
      </c>
    </row>
    <row r="177" s="2" customFormat="1" ht="24.15" customHeight="1">
      <c r="A177" s="37"/>
      <c r="B177" s="38"/>
      <c r="C177" s="244" t="s">
        <v>259</v>
      </c>
      <c r="D177" s="244" t="s">
        <v>147</v>
      </c>
      <c r="E177" s="245" t="s">
        <v>260</v>
      </c>
      <c r="F177" s="246" t="s">
        <v>261</v>
      </c>
      <c r="G177" s="247" t="s">
        <v>138</v>
      </c>
      <c r="H177" s="248">
        <v>20</v>
      </c>
      <c r="I177" s="249"/>
      <c r="J177" s="250">
        <f>ROUND(I177*H177,2)</f>
        <v>0</v>
      </c>
      <c r="K177" s="251"/>
      <c r="L177" s="252"/>
      <c r="M177" s="253" t="s">
        <v>1</v>
      </c>
      <c r="N177" s="254" t="s">
        <v>45</v>
      </c>
      <c r="O177" s="90"/>
      <c r="P177" s="228">
        <f>O177*H177</f>
        <v>0</v>
      </c>
      <c r="Q177" s="228">
        <v>0.01</v>
      </c>
      <c r="R177" s="228">
        <f>Q177*H177</f>
        <v>0.20000000000000001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150</v>
      </c>
      <c r="AT177" s="230" t="s">
        <v>147</v>
      </c>
      <c r="AU177" s="230" t="s">
        <v>90</v>
      </c>
      <c r="AY177" s="16" t="s">
        <v>132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88</v>
      </c>
      <c r="BK177" s="231">
        <f>ROUND(I177*H177,2)</f>
        <v>0</v>
      </c>
      <c r="BL177" s="16" t="s">
        <v>139</v>
      </c>
      <c r="BM177" s="230" t="s">
        <v>692</v>
      </c>
    </row>
    <row r="178" s="2" customFormat="1" ht="24.15" customHeight="1">
      <c r="A178" s="37"/>
      <c r="B178" s="38"/>
      <c r="C178" s="244" t="s">
        <v>263</v>
      </c>
      <c r="D178" s="244" t="s">
        <v>147</v>
      </c>
      <c r="E178" s="245" t="s">
        <v>264</v>
      </c>
      <c r="F178" s="246" t="s">
        <v>265</v>
      </c>
      <c r="G178" s="247" t="s">
        <v>138</v>
      </c>
      <c r="H178" s="248">
        <v>20</v>
      </c>
      <c r="I178" s="249"/>
      <c r="J178" s="250">
        <f>ROUND(I178*H178,2)</f>
        <v>0</v>
      </c>
      <c r="K178" s="251"/>
      <c r="L178" s="252"/>
      <c r="M178" s="253" t="s">
        <v>1</v>
      </c>
      <c r="N178" s="254" t="s">
        <v>45</v>
      </c>
      <c r="O178" s="90"/>
      <c r="P178" s="228">
        <f>O178*H178</f>
        <v>0</v>
      </c>
      <c r="Q178" s="228">
        <v>0.01</v>
      </c>
      <c r="R178" s="228">
        <f>Q178*H178</f>
        <v>0.20000000000000001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150</v>
      </c>
      <c r="AT178" s="230" t="s">
        <v>147</v>
      </c>
      <c r="AU178" s="230" t="s">
        <v>90</v>
      </c>
      <c r="AY178" s="16" t="s">
        <v>132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88</v>
      </c>
      <c r="BK178" s="231">
        <f>ROUND(I178*H178,2)</f>
        <v>0</v>
      </c>
      <c r="BL178" s="16" t="s">
        <v>139</v>
      </c>
      <c r="BM178" s="230" t="s">
        <v>693</v>
      </c>
    </row>
    <row r="179" s="2" customFormat="1" ht="24.15" customHeight="1">
      <c r="A179" s="37"/>
      <c r="B179" s="38"/>
      <c r="C179" s="244" t="s">
        <v>267</v>
      </c>
      <c r="D179" s="244" t="s">
        <v>147</v>
      </c>
      <c r="E179" s="245" t="s">
        <v>268</v>
      </c>
      <c r="F179" s="246" t="s">
        <v>269</v>
      </c>
      <c r="G179" s="247" t="s">
        <v>138</v>
      </c>
      <c r="H179" s="248">
        <v>20</v>
      </c>
      <c r="I179" s="249"/>
      <c r="J179" s="250">
        <f>ROUND(I179*H179,2)</f>
        <v>0</v>
      </c>
      <c r="K179" s="251"/>
      <c r="L179" s="252"/>
      <c r="M179" s="253" t="s">
        <v>1</v>
      </c>
      <c r="N179" s="254" t="s">
        <v>45</v>
      </c>
      <c r="O179" s="90"/>
      <c r="P179" s="228">
        <f>O179*H179</f>
        <v>0</v>
      </c>
      <c r="Q179" s="228">
        <v>0.01</v>
      </c>
      <c r="R179" s="228">
        <f>Q179*H179</f>
        <v>0.20000000000000001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150</v>
      </c>
      <c r="AT179" s="230" t="s">
        <v>147</v>
      </c>
      <c r="AU179" s="230" t="s">
        <v>90</v>
      </c>
      <c r="AY179" s="16" t="s">
        <v>132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88</v>
      </c>
      <c r="BK179" s="231">
        <f>ROUND(I179*H179,2)</f>
        <v>0</v>
      </c>
      <c r="BL179" s="16" t="s">
        <v>139</v>
      </c>
      <c r="BM179" s="230" t="s">
        <v>694</v>
      </c>
    </row>
    <row r="180" s="2" customFormat="1" ht="24.15" customHeight="1">
      <c r="A180" s="37"/>
      <c r="B180" s="38"/>
      <c r="C180" s="244" t="s">
        <v>271</v>
      </c>
      <c r="D180" s="244" t="s">
        <v>147</v>
      </c>
      <c r="E180" s="245" t="s">
        <v>272</v>
      </c>
      <c r="F180" s="246" t="s">
        <v>273</v>
      </c>
      <c r="G180" s="247" t="s">
        <v>138</v>
      </c>
      <c r="H180" s="248">
        <v>20</v>
      </c>
      <c r="I180" s="249"/>
      <c r="J180" s="250">
        <f>ROUND(I180*H180,2)</f>
        <v>0</v>
      </c>
      <c r="K180" s="251"/>
      <c r="L180" s="252"/>
      <c r="M180" s="253" t="s">
        <v>1</v>
      </c>
      <c r="N180" s="254" t="s">
        <v>45</v>
      </c>
      <c r="O180" s="90"/>
      <c r="P180" s="228">
        <f>O180*H180</f>
        <v>0</v>
      </c>
      <c r="Q180" s="228">
        <v>0.01</v>
      </c>
      <c r="R180" s="228">
        <f>Q180*H180</f>
        <v>0.20000000000000001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150</v>
      </c>
      <c r="AT180" s="230" t="s">
        <v>147</v>
      </c>
      <c r="AU180" s="230" t="s">
        <v>90</v>
      </c>
      <c r="AY180" s="16" t="s">
        <v>132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88</v>
      </c>
      <c r="BK180" s="231">
        <f>ROUND(I180*H180,2)</f>
        <v>0</v>
      </c>
      <c r="BL180" s="16" t="s">
        <v>139</v>
      </c>
      <c r="BM180" s="230" t="s">
        <v>695</v>
      </c>
    </row>
    <row r="181" s="2" customFormat="1" ht="24.15" customHeight="1">
      <c r="A181" s="37"/>
      <c r="B181" s="38"/>
      <c r="C181" s="244" t="s">
        <v>275</v>
      </c>
      <c r="D181" s="244" t="s">
        <v>147</v>
      </c>
      <c r="E181" s="245" t="s">
        <v>276</v>
      </c>
      <c r="F181" s="246" t="s">
        <v>277</v>
      </c>
      <c r="G181" s="247" t="s">
        <v>138</v>
      </c>
      <c r="H181" s="248">
        <v>20</v>
      </c>
      <c r="I181" s="249"/>
      <c r="J181" s="250">
        <f>ROUND(I181*H181,2)</f>
        <v>0</v>
      </c>
      <c r="K181" s="251"/>
      <c r="L181" s="252"/>
      <c r="M181" s="253" t="s">
        <v>1</v>
      </c>
      <c r="N181" s="254" t="s">
        <v>45</v>
      </c>
      <c r="O181" s="90"/>
      <c r="P181" s="228">
        <f>O181*H181</f>
        <v>0</v>
      </c>
      <c r="Q181" s="228">
        <v>0.01</v>
      </c>
      <c r="R181" s="228">
        <f>Q181*H181</f>
        <v>0.20000000000000001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150</v>
      </c>
      <c r="AT181" s="230" t="s">
        <v>147</v>
      </c>
      <c r="AU181" s="230" t="s">
        <v>90</v>
      </c>
      <c r="AY181" s="16" t="s">
        <v>132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88</v>
      </c>
      <c r="BK181" s="231">
        <f>ROUND(I181*H181,2)</f>
        <v>0</v>
      </c>
      <c r="BL181" s="16" t="s">
        <v>139</v>
      </c>
      <c r="BM181" s="230" t="s">
        <v>696</v>
      </c>
    </row>
    <row r="182" s="2" customFormat="1" ht="24.15" customHeight="1">
      <c r="A182" s="37"/>
      <c r="B182" s="38"/>
      <c r="C182" s="244" t="s">
        <v>279</v>
      </c>
      <c r="D182" s="244" t="s">
        <v>147</v>
      </c>
      <c r="E182" s="245" t="s">
        <v>280</v>
      </c>
      <c r="F182" s="246" t="s">
        <v>281</v>
      </c>
      <c r="G182" s="247" t="s">
        <v>138</v>
      </c>
      <c r="H182" s="248">
        <v>20</v>
      </c>
      <c r="I182" s="249"/>
      <c r="J182" s="250">
        <f>ROUND(I182*H182,2)</f>
        <v>0</v>
      </c>
      <c r="K182" s="251"/>
      <c r="L182" s="252"/>
      <c r="M182" s="253" t="s">
        <v>1</v>
      </c>
      <c r="N182" s="254" t="s">
        <v>45</v>
      </c>
      <c r="O182" s="90"/>
      <c r="P182" s="228">
        <f>O182*H182</f>
        <v>0</v>
      </c>
      <c r="Q182" s="228">
        <v>0.01</v>
      </c>
      <c r="R182" s="228">
        <f>Q182*H182</f>
        <v>0.20000000000000001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150</v>
      </c>
      <c r="AT182" s="230" t="s">
        <v>147</v>
      </c>
      <c r="AU182" s="230" t="s">
        <v>90</v>
      </c>
      <c r="AY182" s="16" t="s">
        <v>132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88</v>
      </c>
      <c r="BK182" s="231">
        <f>ROUND(I182*H182,2)</f>
        <v>0</v>
      </c>
      <c r="BL182" s="16" t="s">
        <v>139</v>
      </c>
      <c r="BM182" s="230" t="s">
        <v>697</v>
      </c>
    </row>
    <row r="183" s="2" customFormat="1" ht="16.5" customHeight="1">
      <c r="A183" s="37"/>
      <c r="B183" s="38"/>
      <c r="C183" s="218" t="s">
        <v>283</v>
      </c>
      <c r="D183" s="218" t="s">
        <v>135</v>
      </c>
      <c r="E183" s="219" t="s">
        <v>284</v>
      </c>
      <c r="F183" s="220" t="s">
        <v>285</v>
      </c>
      <c r="G183" s="221" t="s">
        <v>138</v>
      </c>
      <c r="H183" s="222">
        <v>120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45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139</v>
      </c>
      <c r="AT183" s="230" t="s">
        <v>135</v>
      </c>
      <c r="AU183" s="230" t="s">
        <v>90</v>
      </c>
      <c r="AY183" s="16" t="s">
        <v>132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88</v>
      </c>
      <c r="BK183" s="231">
        <f>ROUND(I183*H183,2)</f>
        <v>0</v>
      </c>
      <c r="BL183" s="16" t="s">
        <v>139</v>
      </c>
      <c r="BM183" s="230" t="s">
        <v>698</v>
      </c>
    </row>
    <row r="184" s="2" customFormat="1" ht="16.5" customHeight="1">
      <c r="A184" s="37"/>
      <c r="B184" s="38"/>
      <c r="C184" s="244" t="s">
        <v>287</v>
      </c>
      <c r="D184" s="244" t="s">
        <v>147</v>
      </c>
      <c r="E184" s="245" t="s">
        <v>288</v>
      </c>
      <c r="F184" s="246" t="s">
        <v>163</v>
      </c>
      <c r="G184" s="247" t="s">
        <v>164</v>
      </c>
      <c r="H184" s="248">
        <v>2.3999999999999999</v>
      </c>
      <c r="I184" s="249"/>
      <c r="J184" s="250">
        <f>ROUND(I184*H184,2)</f>
        <v>0</v>
      </c>
      <c r="K184" s="251"/>
      <c r="L184" s="252"/>
      <c r="M184" s="253" t="s">
        <v>1</v>
      </c>
      <c r="N184" s="254" t="s">
        <v>45</v>
      </c>
      <c r="O184" s="90"/>
      <c r="P184" s="228">
        <f>O184*H184</f>
        <v>0</v>
      </c>
      <c r="Q184" s="228">
        <v>0.001</v>
      </c>
      <c r="R184" s="228">
        <f>Q184*H184</f>
        <v>0.0023999999999999998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150</v>
      </c>
      <c r="AT184" s="230" t="s">
        <v>147</v>
      </c>
      <c r="AU184" s="230" t="s">
        <v>90</v>
      </c>
      <c r="AY184" s="16" t="s">
        <v>132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88</v>
      </c>
      <c r="BK184" s="231">
        <f>ROUND(I184*H184,2)</f>
        <v>0</v>
      </c>
      <c r="BL184" s="16" t="s">
        <v>139</v>
      </c>
      <c r="BM184" s="230" t="s">
        <v>699</v>
      </c>
    </row>
    <row r="185" s="2" customFormat="1">
      <c r="A185" s="37"/>
      <c r="B185" s="38"/>
      <c r="C185" s="39"/>
      <c r="D185" s="234" t="s">
        <v>166</v>
      </c>
      <c r="E185" s="39"/>
      <c r="F185" s="255" t="s">
        <v>290</v>
      </c>
      <c r="G185" s="39"/>
      <c r="H185" s="39"/>
      <c r="I185" s="256"/>
      <c r="J185" s="39"/>
      <c r="K185" s="39"/>
      <c r="L185" s="43"/>
      <c r="M185" s="257"/>
      <c r="N185" s="258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166</v>
      </c>
      <c r="AU185" s="16" t="s">
        <v>90</v>
      </c>
    </row>
    <row r="186" s="13" customFormat="1">
      <c r="A186" s="13"/>
      <c r="B186" s="232"/>
      <c r="C186" s="233"/>
      <c r="D186" s="234" t="s">
        <v>141</v>
      </c>
      <c r="E186" s="233"/>
      <c r="F186" s="236" t="s">
        <v>700</v>
      </c>
      <c r="G186" s="233"/>
      <c r="H186" s="237">
        <v>2.3999999999999999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141</v>
      </c>
      <c r="AU186" s="243" t="s">
        <v>90</v>
      </c>
      <c r="AV186" s="13" t="s">
        <v>90</v>
      </c>
      <c r="AW186" s="13" t="s">
        <v>4</v>
      </c>
      <c r="AX186" s="13" t="s">
        <v>88</v>
      </c>
      <c r="AY186" s="243" t="s">
        <v>132</v>
      </c>
    </row>
    <row r="187" s="2" customFormat="1" ht="24.15" customHeight="1">
      <c r="A187" s="37"/>
      <c r="B187" s="38"/>
      <c r="C187" s="218" t="s">
        <v>292</v>
      </c>
      <c r="D187" s="218" t="s">
        <v>135</v>
      </c>
      <c r="E187" s="219" t="s">
        <v>293</v>
      </c>
      <c r="F187" s="220" t="s">
        <v>294</v>
      </c>
      <c r="G187" s="221" t="s">
        <v>172</v>
      </c>
      <c r="H187" s="222">
        <v>0.0040000000000000001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45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139</v>
      </c>
      <c r="AT187" s="230" t="s">
        <v>135</v>
      </c>
      <c r="AU187" s="230" t="s">
        <v>90</v>
      </c>
      <c r="AY187" s="16" t="s">
        <v>132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88</v>
      </c>
      <c r="BK187" s="231">
        <f>ROUND(I187*H187,2)</f>
        <v>0</v>
      </c>
      <c r="BL187" s="16" t="s">
        <v>139</v>
      </c>
      <c r="BM187" s="230" t="s">
        <v>701</v>
      </c>
    </row>
    <row r="188" s="2" customFormat="1">
      <c r="A188" s="37"/>
      <c r="B188" s="38"/>
      <c r="C188" s="39"/>
      <c r="D188" s="234" t="s">
        <v>166</v>
      </c>
      <c r="E188" s="39"/>
      <c r="F188" s="255" t="s">
        <v>296</v>
      </c>
      <c r="G188" s="39"/>
      <c r="H188" s="39"/>
      <c r="I188" s="256"/>
      <c r="J188" s="39"/>
      <c r="K188" s="39"/>
      <c r="L188" s="43"/>
      <c r="M188" s="257"/>
      <c r="N188" s="258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166</v>
      </c>
      <c r="AU188" s="16" t="s">
        <v>90</v>
      </c>
    </row>
    <row r="189" s="13" customFormat="1">
      <c r="A189" s="13"/>
      <c r="B189" s="232"/>
      <c r="C189" s="233"/>
      <c r="D189" s="234" t="s">
        <v>141</v>
      </c>
      <c r="E189" s="235" t="s">
        <v>1</v>
      </c>
      <c r="F189" s="236" t="s">
        <v>702</v>
      </c>
      <c r="G189" s="233"/>
      <c r="H189" s="237">
        <v>0.0040000000000000001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141</v>
      </c>
      <c r="AU189" s="243" t="s">
        <v>90</v>
      </c>
      <c r="AV189" s="13" t="s">
        <v>90</v>
      </c>
      <c r="AW189" s="13" t="s">
        <v>36</v>
      </c>
      <c r="AX189" s="13" t="s">
        <v>88</v>
      </c>
      <c r="AY189" s="243" t="s">
        <v>132</v>
      </c>
    </row>
    <row r="190" s="2" customFormat="1" ht="24.15" customHeight="1">
      <c r="A190" s="37"/>
      <c r="B190" s="38"/>
      <c r="C190" s="244" t="s">
        <v>298</v>
      </c>
      <c r="D190" s="244" t="s">
        <v>147</v>
      </c>
      <c r="E190" s="245" t="s">
        <v>299</v>
      </c>
      <c r="F190" s="246" t="s">
        <v>177</v>
      </c>
      <c r="G190" s="247" t="s">
        <v>164</v>
      </c>
      <c r="H190" s="248">
        <v>4</v>
      </c>
      <c r="I190" s="249"/>
      <c r="J190" s="250">
        <f>ROUND(I190*H190,2)</f>
        <v>0</v>
      </c>
      <c r="K190" s="251"/>
      <c r="L190" s="252"/>
      <c r="M190" s="253" t="s">
        <v>1</v>
      </c>
      <c r="N190" s="254" t="s">
        <v>45</v>
      </c>
      <c r="O190" s="90"/>
      <c r="P190" s="228">
        <f>O190*H190</f>
        <v>0</v>
      </c>
      <c r="Q190" s="228">
        <v>0.001</v>
      </c>
      <c r="R190" s="228">
        <f>Q190*H190</f>
        <v>0.0040000000000000001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150</v>
      </c>
      <c r="AT190" s="230" t="s">
        <v>147</v>
      </c>
      <c r="AU190" s="230" t="s">
        <v>90</v>
      </c>
      <c r="AY190" s="16" t="s">
        <v>132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88</v>
      </c>
      <c r="BK190" s="231">
        <f>ROUND(I190*H190,2)</f>
        <v>0</v>
      </c>
      <c r="BL190" s="16" t="s">
        <v>139</v>
      </c>
      <c r="BM190" s="230" t="s">
        <v>703</v>
      </c>
    </row>
    <row r="191" s="13" customFormat="1">
      <c r="A191" s="13"/>
      <c r="B191" s="232"/>
      <c r="C191" s="233"/>
      <c r="D191" s="234" t="s">
        <v>141</v>
      </c>
      <c r="E191" s="233"/>
      <c r="F191" s="236" t="s">
        <v>704</v>
      </c>
      <c r="G191" s="233"/>
      <c r="H191" s="237">
        <v>4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141</v>
      </c>
      <c r="AU191" s="243" t="s">
        <v>90</v>
      </c>
      <c r="AV191" s="13" t="s">
        <v>90</v>
      </c>
      <c r="AW191" s="13" t="s">
        <v>4</v>
      </c>
      <c r="AX191" s="13" t="s">
        <v>88</v>
      </c>
      <c r="AY191" s="243" t="s">
        <v>132</v>
      </c>
    </row>
    <row r="192" s="2" customFormat="1" ht="16.5" customHeight="1">
      <c r="A192" s="37"/>
      <c r="B192" s="38"/>
      <c r="C192" s="218" t="s">
        <v>302</v>
      </c>
      <c r="D192" s="218" t="s">
        <v>135</v>
      </c>
      <c r="E192" s="219" t="s">
        <v>303</v>
      </c>
      <c r="F192" s="220" t="s">
        <v>304</v>
      </c>
      <c r="G192" s="221" t="s">
        <v>223</v>
      </c>
      <c r="H192" s="222">
        <v>2.3999999999999999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45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139</v>
      </c>
      <c r="AT192" s="230" t="s">
        <v>135</v>
      </c>
      <c r="AU192" s="230" t="s">
        <v>90</v>
      </c>
      <c r="AY192" s="16" t="s">
        <v>132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88</v>
      </c>
      <c r="BK192" s="231">
        <f>ROUND(I192*H192,2)</f>
        <v>0</v>
      </c>
      <c r="BL192" s="16" t="s">
        <v>139</v>
      </c>
      <c r="BM192" s="230" t="s">
        <v>705</v>
      </c>
    </row>
    <row r="193" s="2" customFormat="1">
      <c r="A193" s="37"/>
      <c r="B193" s="38"/>
      <c r="C193" s="39"/>
      <c r="D193" s="234" t="s">
        <v>166</v>
      </c>
      <c r="E193" s="39"/>
      <c r="F193" s="255" t="s">
        <v>306</v>
      </c>
      <c r="G193" s="39"/>
      <c r="H193" s="39"/>
      <c r="I193" s="256"/>
      <c r="J193" s="39"/>
      <c r="K193" s="39"/>
      <c r="L193" s="43"/>
      <c r="M193" s="257"/>
      <c r="N193" s="258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166</v>
      </c>
      <c r="AU193" s="16" t="s">
        <v>90</v>
      </c>
    </row>
    <row r="194" s="13" customFormat="1">
      <c r="A194" s="13"/>
      <c r="B194" s="232"/>
      <c r="C194" s="233"/>
      <c r="D194" s="234" t="s">
        <v>141</v>
      </c>
      <c r="E194" s="235" t="s">
        <v>1</v>
      </c>
      <c r="F194" s="236" t="s">
        <v>706</v>
      </c>
      <c r="G194" s="233"/>
      <c r="H194" s="237">
        <v>2.3999999999999999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141</v>
      </c>
      <c r="AU194" s="243" t="s">
        <v>90</v>
      </c>
      <c r="AV194" s="13" t="s">
        <v>90</v>
      </c>
      <c r="AW194" s="13" t="s">
        <v>36</v>
      </c>
      <c r="AX194" s="13" t="s">
        <v>88</v>
      </c>
      <c r="AY194" s="243" t="s">
        <v>132</v>
      </c>
    </row>
    <row r="195" s="2" customFormat="1" ht="21.75" customHeight="1">
      <c r="A195" s="37"/>
      <c r="B195" s="38"/>
      <c r="C195" s="218" t="s">
        <v>308</v>
      </c>
      <c r="D195" s="218" t="s">
        <v>135</v>
      </c>
      <c r="E195" s="219" t="s">
        <v>309</v>
      </c>
      <c r="F195" s="220" t="s">
        <v>310</v>
      </c>
      <c r="G195" s="221" t="s">
        <v>223</v>
      </c>
      <c r="H195" s="222">
        <v>2.3999999999999999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45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139</v>
      </c>
      <c r="AT195" s="230" t="s">
        <v>135</v>
      </c>
      <c r="AU195" s="230" t="s">
        <v>90</v>
      </c>
      <c r="AY195" s="16" t="s">
        <v>132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88</v>
      </c>
      <c r="BK195" s="231">
        <f>ROUND(I195*H195,2)</f>
        <v>0</v>
      </c>
      <c r="BL195" s="16" t="s">
        <v>139</v>
      </c>
      <c r="BM195" s="230" t="s">
        <v>707</v>
      </c>
    </row>
    <row r="196" s="2" customFormat="1" ht="24.15" customHeight="1">
      <c r="A196" s="37"/>
      <c r="B196" s="38"/>
      <c r="C196" s="218" t="s">
        <v>312</v>
      </c>
      <c r="D196" s="218" t="s">
        <v>135</v>
      </c>
      <c r="E196" s="219" t="s">
        <v>313</v>
      </c>
      <c r="F196" s="220" t="s">
        <v>242</v>
      </c>
      <c r="G196" s="221" t="s">
        <v>223</v>
      </c>
      <c r="H196" s="222">
        <v>12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45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139</v>
      </c>
      <c r="AT196" s="230" t="s">
        <v>135</v>
      </c>
      <c r="AU196" s="230" t="s">
        <v>90</v>
      </c>
      <c r="AY196" s="16" t="s">
        <v>132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88</v>
      </c>
      <c r="BK196" s="231">
        <f>ROUND(I196*H196,2)</f>
        <v>0</v>
      </c>
      <c r="BL196" s="16" t="s">
        <v>139</v>
      </c>
      <c r="BM196" s="230" t="s">
        <v>708</v>
      </c>
    </row>
    <row r="197" s="2" customFormat="1">
      <c r="A197" s="37"/>
      <c r="B197" s="38"/>
      <c r="C197" s="39"/>
      <c r="D197" s="234" t="s">
        <v>166</v>
      </c>
      <c r="E197" s="39"/>
      <c r="F197" s="255" t="s">
        <v>244</v>
      </c>
      <c r="G197" s="39"/>
      <c r="H197" s="39"/>
      <c r="I197" s="256"/>
      <c r="J197" s="39"/>
      <c r="K197" s="39"/>
      <c r="L197" s="43"/>
      <c r="M197" s="257"/>
      <c r="N197" s="258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166</v>
      </c>
      <c r="AU197" s="16" t="s">
        <v>90</v>
      </c>
    </row>
    <row r="198" s="13" customFormat="1">
      <c r="A198" s="13"/>
      <c r="B198" s="232"/>
      <c r="C198" s="233"/>
      <c r="D198" s="234" t="s">
        <v>141</v>
      </c>
      <c r="E198" s="235" t="s">
        <v>1</v>
      </c>
      <c r="F198" s="236" t="s">
        <v>709</v>
      </c>
      <c r="G198" s="233"/>
      <c r="H198" s="237">
        <v>12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141</v>
      </c>
      <c r="AU198" s="243" t="s">
        <v>90</v>
      </c>
      <c r="AV198" s="13" t="s">
        <v>90</v>
      </c>
      <c r="AW198" s="13" t="s">
        <v>36</v>
      </c>
      <c r="AX198" s="13" t="s">
        <v>88</v>
      </c>
      <c r="AY198" s="243" t="s">
        <v>132</v>
      </c>
    </row>
    <row r="199" s="2" customFormat="1" ht="24.15" customHeight="1">
      <c r="A199" s="37"/>
      <c r="B199" s="38"/>
      <c r="C199" s="218" t="s">
        <v>316</v>
      </c>
      <c r="D199" s="218" t="s">
        <v>135</v>
      </c>
      <c r="E199" s="219" t="s">
        <v>317</v>
      </c>
      <c r="F199" s="220" t="s">
        <v>318</v>
      </c>
      <c r="G199" s="221" t="s">
        <v>319</v>
      </c>
      <c r="H199" s="222">
        <v>480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45</v>
      </c>
      <c r="O199" s="90"/>
      <c r="P199" s="228">
        <f>O199*H199</f>
        <v>0</v>
      </c>
      <c r="Q199" s="228">
        <v>0.0010100000000000001</v>
      </c>
      <c r="R199" s="228">
        <f>Q199*H199</f>
        <v>0.48480000000000001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139</v>
      </c>
      <c r="AT199" s="230" t="s">
        <v>135</v>
      </c>
      <c r="AU199" s="230" t="s">
        <v>90</v>
      </c>
      <c r="AY199" s="16" t="s">
        <v>132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88</v>
      </c>
      <c r="BK199" s="231">
        <f>ROUND(I199*H199,2)</f>
        <v>0</v>
      </c>
      <c r="BL199" s="16" t="s">
        <v>139</v>
      </c>
      <c r="BM199" s="230" t="s">
        <v>710</v>
      </c>
    </row>
    <row r="200" s="2" customFormat="1">
      <c r="A200" s="37"/>
      <c r="B200" s="38"/>
      <c r="C200" s="39"/>
      <c r="D200" s="234" t="s">
        <v>166</v>
      </c>
      <c r="E200" s="39"/>
      <c r="F200" s="255" t="s">
        <v>321</v>
      </c>
      <c r="G200" s="39"/>
      <c r="H200" s="39"/>
      <c r="I200" s="256"/>
      <c r="J200" s="39"/>
      <c r="K200" s="39"/>
      <c r="L200" s="43"/>
      <c r="M200" s="257"/>
      <c r="N200" s="258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166</v>
      </c>
      <c r="AU200" s="16" t="s">
        <v>90</v>
      </c>
    </row>
    <row r="201" s="13" customFormat="1">
      <c r="A201" s="13"/>
      <c r="B201" s="232"/>
      <c r="C201" s="233"/>
      <c r="D201" s="234" t="s">
        <v>141</v>
      </c>
      <c r="E201" s="235" t="s">
        <v>1</v>
      </c>
      <c r="F201" s="236" t="s">
        <v>711</v>
      </c>
      <c r="G201" s="233"/>
      <c r="H201" s="237">
        <v>480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141</v>
      </c>
      <c r="AU201" s="243" t="s">
        <v>90</v>
      </c>
      <c r="AV201" s="13" t="s">
        <v>90</v>
      </c>
      <c r="AW201" s="13" t="s">
        <v>36</v>
      </c>
      <c r="AX201" s="13" t="s">
        <v>88</v>
      </c>
      <c r="AY201" s="243" t="s">
        <v>132</v>
      </c>
    </row>
    <row r="202" s="2" customFormat="1" ht="24.15" customHeight="1">
      <c r="A202" s="37"/>
      <c r="B202" s="38"/>
      <c r="C202" s="218" t="s">
        <v>323</v>
      </c>
      <c r="D202" s="218" t="s">
        <v>135</v>
      </c>
      <c r="E202" s="219" t="s">
        <v>324</v>
      </c>
      <c r="F202" s="220" t="s">
        <v>325</v>
      </c>
      <c r="G202" s="221" t="s">
        <v>138</v>
      </c>
      <c r="H202" s="222">
        <v>120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45</v>
      </c>
      <c r="O202" s="90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139</v>
      </c>
      <c r="AT202" s="230" t="s">
        <v>135</v>
      </c>
      <c r="AU202" s="230" t="s">
        <v>90</v>
      </c>
      <c r="AY202" s="16" t="s">
        <v>132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88</v>
      </c>
      <c r="BK202" s="231">
        <f>ROUND(I202*H202,2)</f>
        <v>0</v>
      </c>
      <c r="BL202" s="16" t="s">
        <v>139</v>
      </c>
      <c r="BM202" s="230" t="s">
        <v>712</v>
      </c>
    </row>
    <row r="203" s="2" customFormat="1">
      <c r="A203" s="37"/>
      <c r="B203" s="38"/>
      <c r="C203" s="39"/>
      <c r="D203" s="234" t="s">
        <v>166</v>
      </c>
      <c r="E203" s="39"/>
      <c r="F203" s="255" t="s">
        <v>327</v>
      </c>
      <c r="G203" s="39"/>
      <c r="H203" s="39"/>
      <c r="I203" s="256"/>
      <c r="J203" s="39"/>
      <c r="K203" s="39"/>
      <c r="L203" s="43"/>
      <c r="M203" s="257"/>
      <c r="N203" s="258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166</v>
      </c>
      <c r="AU203" s="16" t="s">
        <v>90</v>
      </c>
    </row>
    <row r="204" s="12" customFormat="1" ht="22.8" customHeight="1">
      <c r="A204" s="12"/>
      <c r="B204" s="202"/>
      <c r="C204" s="203"/>
      <c r="D204" s="204" t="s">
        <v>79</v>
      </c>
      <c r="E204" s="216" t="s">
        <v>328</v>
      </c>
      <c r="F204" s="216" t="s">
        <v>329</v>
      </c>
      <c r="G204" s="203"/>
      <c r="H204" s="203"/>
      <c r="I204" s="206"/>
      <c r="J204" s="217">
        <f>BK204</f>
        <v>0</v>
      </c>
      <c r="K204" s="203"/>
      <c r="L204" s="208"/>
      <c r="M204" s="209"/>
      <c r="N204" s="210"/>
      <c r="O204" s="210"/>
      <c r="P204" s="211">
        <f>SUM(P205:P233)</f>
        <v>0</v>
      </c>
      <c r="Q204" s="210"/>
      <c r="R204" s="211">
        <f>SUM(R205:R233)</f>
        <v>0</v>
      </c>
      <c r="S204" s="210"/>
      <c r="T204" s="212">
        <f>SUM(T205:T233)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3" t="s">
        <v>88</v>
      </c>
      <c r="AT204" s="214" t="s">
        <v>79</v>
      </c>
      <c r="AU204" s="214" t="s">
        <v>88</v>
      </c>
      <c r="AY204" s="213" t="s">
        <v>132</v>
      </c>
      <c r="BK204" s="215">
        <f>SUM(BK205:BK233)</f>
        <v>0</v>
      </c>
    </row>
    <row r="205" s="2" customFormat="1" ht="21.75" customHeight="1">
      <c r="A205" s="37"/>
      <c r="B205" s="38"/>
      <c r="C205" s="218" t="s">
        <v>330</v>
      </c>
      <c r="D205" s="218" t="s">
        <v>135</v>
      </c>
      <c r="E205" s="219" t="s">
        <v>331</v>
      </c>
      <c r="F205" s="220" t="s">
        <v>332</v>
      </c>
      <c r="G205" s="221" t="s">
        <v>138</v>
      </c>
      <c r="H205" s="222">
        <v>160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45</v>
      </c>
      <c r="O205" s="90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139</v>
      </c>
      <c r="AT205" s="230" t="s">
        <v>135</v>
      </c>
      <c r="AU205" s="230" t="s">
        <v>90</v>
      </c>
      <c r="AY205" s="16" t="s">
        <v>132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88</v>
      </c>
      <c r="BK205" s="231">
        <f>ROUND(I205*H205,2)</f>
        <v>0</v>
      </c>
      <c r="BL205" s="16" t="s">
        <v>139</v>
      </c>
      <c r="BM205" s="230" t="s">
        <v>713</v>
      </c>
    </row>
    <row r="206" s="2" customFormat="1">
      <c r="A206" s="37"/>
      <c r="B206" s="38"/>
      <c r="C206" s="39"/>
      <c r="D206" s="234" t="s">
        <v>166</v>
      </c>
      <c r="E206" s="39"/>
      <c r="F206" s="255" t="s">
        <v>334</v>
      </c>
      <c r="G206" s="39"/>
      <c r="H206" s="39"/>
      <c r="I206" s="256"/>
      <c r="J206" s="39"/>
      <c r="K206" s="39"/>
      <c r="L206" s="43"/>
      <c r="M206" s="257"/>
      <c r="N206" s="258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166</v>
      </c>
      <c r="AU206" s="16" t="s">
        <v>90</v>
      </c>
    </row>
    <row r="207" s="13" customFormat="1">
      <c r="A207" s="13"/>
      <c r="B207" s="232"/>
      <c r="C207" s="233"/>
      <c r="D207" s="234" t="s">
        <v>141</v>
      </c>
      <c r="E207" s="235" t="s">
        <v>1</v>
      </c>
      <c r="F207" s="236" t="s">
        <v>714</v>
      </c>
      <c r="G207" s="233"/>
      <c r="H207" s="237">
        <v>40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141</v>
      </c>
      <c r="AU207" s="243" t="s">
        <v>90</v>
      </c>
      <c r="AV207" s="13" t="s">
        <v>90</v>
      </c>
      <c r="AW207" s="13" t="s">
        <v>36</v>
      </c>
      <c r="AX207" s="13" t="s">
        <v>80</v>
      </c>
      <c r="AY207" s="243" t="s">
        <v>132</v>
      </c>
    </row>
    <row r="208" s="13" customFormat="1">
      <c r="A208" s="13"/>
      <c r="B208" s="232"/>
      <c r="C208" s="233"/>
      <c r="D208" s="234" t="s">
        <v>141</v>
      </c>
      <c r="E208" s="235" t="s">
        <v>1</v>
      </c>
      <c r="F208" s="236" t="s">
        <v>715</v>
      </c>
      <c r="G208" s="233"/>
      <c r="H208" s="237">
        <v>40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141</v>
      </c>
      <c r="AU208" s="243" t="s">
        <v>90</v>
      </c>
      <c r="AV208" s="13" t="s">
        <v>90</v>
      </c>
      <c r="AW208" s="13" t="s">
        <v>36</v>
      </c>
      <c r="AX208" s="13" t="s">
        <v>80</v>
      </c>
      <c r="AY208" s="243" t="s">
        <v>132</v>
      </c>
    </row>
    <row r="209" s="13" customFormat="1">
      <c r="A209" s="13"/>
      <c r="B209" s="232"/>
      <c r="C209" s="233"/>
      <c r="D209" s="234" t="s">
        <v>141</v>
      </c>
      <c r="E209" s="235" t="s">
        <v>1</v>
      </c>
      <c r="F209" s="236" t="s">
        <v>716</v>
      </c>
      <c r="G209" s="233"/>
      <c r="H209" s="237">
        <v>40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141</v>
      </c>
      <c r="AU209" s="243" t="s">
        <v>90</v>
      </c>
      <c r="AV209" s="13" t="s">
        <v>90</v>
      </c>
      <c r="AW209" s="13" t="s">
        <v>36</v>
      </c>
      <c r="AX209" s="13" t="s">
        <v>80</v>
      </c>
      <c r="AY209" s="243" t="s">
        <v>132</v>
      </c>
    </row>
    <row r="210" s="13" customFormat="1">
      <c r="A210" s="13"/>
      <c r="B210" s="232"/>
      <c r="C210" s="233"/>
      <c r="D210" s="234" t="s">
        <v>141</v>
      </c>
      <c r="E210" s="235" t="s">
        <v>1</v>
      </c>
      <c r="F210" s="236" t="s">
        <v>717</v>
      </c>
      <c r="G210" s="233"/>
      <c r="H210" s="237">
        <v>40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141</v>
      </c>
      <c r="AU210" s="243" t="s">
        <v>90</v>
      </c>
      <c r="AV210" s="13" t="s">
        <v>90</v>
      </c>
      <c r="AW210" s="13" t="s">
        <v>36</v>
      </c>
      <c r="AX210" s="13" t="s">
        <v>80</v>
      </c>
      <c r="AY210" s="243" t="s">
        <v>132</v>
      </c>
    </row>
    <row r="211" s="14" customFormat="1">
      <c r="A211" s="14"/>
      <c r="B211" s="259"/>
      <c r="C211" s="260"/>
      <c r="D211" s="234" t="s">
        <v>141</v>
      </c>
      <c r="E211" s="261" t="s">
        <v>1</v>
      </c>
      <c r="F211" s="262" t="s">
        <v>254</v>
      </c>
      <c r="G211" s="260"/>
      <c r="H211" s="263">
        <v>160</v>
      </c>
      <c r="I211" s="264"/>
      <c r="J211" s="260"/>
      <c r="K211" s="260"/>
      <c r="L211" s="265"/>
      <c r="M211" s="266"/>
      <c r="N211" s="267"/>
      <c r="O211" s="267"/>
      <c r="P211" s="267"/>
      <c r="Q211" s="267"/>
      <c r="R211" s="267"/>
      <c r="S211" s="267"/>
      <c r="T211" s="26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9" t="s">
        <v>141</v>
      </c>
      <c r="AU211" s="269" t="s">
        <v>90</v>
      </c>
      <c r="AV211" s="14" t="s">
        <v>139</v>
      </c>
      <c r="AW211" s="14" t="s">
        <v>36</v>
      </c>
      <c r="AX211" s="14" t="s">
        <v>88</v>
      </c>
      <c r="AY211" s="269" t="s">
        <v>132</v>
      </c>
    </row>
    <row r="212" s="2" customFormat="1" ht="21.75" customHeight="1">
      <c r="A212" s="37"/>
      <c r="B212" s="38"/>
      <c r="C212" s="218" t="s">
        <v>339</v>
      </c>
      <c r="D212" s="218" t="s">
        <v>135</v>
      </c>
      <c r="E212" s="219" t="s">
        <v>340</v>
      </c>
      <c r="F212" s="220" t="s">
        <v>341</v>
      </c>
      <c r="G212" s="221" t="s">
        <v>138</v>
      </c>
      <c r="H212" s="222">
        <v>80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45</v>
      </c>
      <c r="O212" s="90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139</v>
      </c>
      <c r="AT212" s="230" t="s">
        <v>135</v>
      </c>
      <c r="AU212" s="230" t="s">
        <v>90</v>
      </c>
      <c r="AY212" s="16" t="s">
        <v>132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88</v>
      </c>
      <c r="BK212" s="231">
        <f>ROUND(I212*H212,2)</f>
        <v>0</v>
      </c>
      <c r="BL212" s="16" t="s">
        <v>139</v>
      </c>
      <c r="BM212" s="230" t="s">
        <v>718</v>
      </c>
    </row>
    <row r="213" s="2" customFormat="1">
      <c r="A213" s="37"/>
      <c r="B213" s="38"/>
      <c r="C213" s="39"/>
      <c r="D213" s="234" t="s">
        <v>166</v>
      </c>
      <c r="E213" s="39"/>
      <c r="F213" s="255" t="s">
        <v>334</v>
      </c>
      <c r="G213" s="39"/>
      <c r="H213" s="39"/>
      <c r="I213" s="256"/>
      <c r="J213" s="39"/>
      <c r="K213" s="39"/>
      <c r="L213" s="43"/>
      <c r="M213" s="257"/>
      <c r="N213" s="258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166</v>
      </c>
      <c r="AU213" s="16" t="s">
        <v>90</v>
      </c>
    </row>
    <row r="214" s="13" customFormat="1">
      <c r="A214" s="13"/>
      <c r="B214" s="232"/>
      <c r="C214" s="233"/>
      <c r="D214" s="234" t="s">
        <v>141</v>
      </c>
      <c r="E214" s="235" t="s">
        <v>1</v>
      </c>
      <c r="F214" s="236" t="s">
        <v>719</v>
      </c>
      <c r="G214" s="233"/>
      <c r="H214" s="237">
        <v>40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141</v>
      </c>
      <c r="AU214" s="243" t="s">
        <v>90</v>
      </c>
      <c r="AV214" s="13" t="s">
        <v>90</v>
      </c>
      <c r="AW214" s="13" t="s">
        <v>36</v>
      </c>
      <c r="AX214" s="13" t="s">
        <v>80</v>
      </c>
      <c r="AY214" s="243" t="s">
        <v>132</v>
      </c>
    </row>
    <row r="215" s="13" customFormat="1">
      <c r="A215" s="13"/>
      <c r="B215" s="232"/>
      <c r="C215" s="233"/>
      <c r="D215" s="234" t="s">
        <v>141</v>
      </c>
      <c r="E215" s="235" t="s">
        <v>1</v>
      </c>
      <c r="F215" s="236" t="s">
        <v>720</v>
      </c>
      <c r="G215" s="233"/>
      <c r="H215" s="237">
        <v>40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141</v>
      </c>
      <c r="AU215" s="243" t="s">
        <v>90</v>
      </c>
      <c r="AV215" s="13" t="s">
        <v>90</v>
      </c>
      <c r="AW215" s="13" t="s">
        <v>36</v>
      </c>
      <c r="AX215" s="13" t="s">
        <v>80</v>
      </c>
      <c r="AY215" s="243" t="s">
        <v>132</v>
      </c>
    </row>
    <row r="216" s="14" customFormat="1">
      <c r="A216" s="14"/>
      <c r="B216" s="259"/>
      <c r="C216" s="260"/>
      <c r="D216" s="234" t="s">
        <v>141</v>
      </c>
      <c r="E216" s="261" t="s">
        <v>1</v>
      </c>
      <c r="F216" s="262" t="s">
        <v>254</v>
      </c>
      <c r="G216" s="260"/>
      <c r="H216" s="263">
        <v>80</v>
      </c>
      <c r="I216" s="264"/>
      <c r="J216" s="260"/>
      <c r="K216" s="260"/>
      <c r="L216" s="265"/>
      <c r="M216" s="266"/>
      <c r="N216" s="267"/>
      <c r="O216" s="267"/>
      <c r="P216" s="267"/>
      <c r="Q216" s="267"/>
      <c r="R216" s="267"/>
      <c r="S216" s="267"/>
      <c r="T216" s="26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9" t="s">
        <v>141</v>
      </c>
      <c r="AU216" s="269" t="s">
        <v>90</v>
      </c>
      <c r="AV216" s="14" t="s">
        <v>139</v>
      </c>
      <c r="AW216" s="14" t="s">
        <v>36</v>
      </c>
      <c r="AX216" s="14" t="s">
        <v>88</v>
      </c>
      <c r="AY216" s="269" t="s">
        <v>132</v>
      </c>
    </row>
    <row r="217" s="2" customFormat="1" ht="24.15" customHeight="1">
      <c r="A217" s="37"/>
      <c r="B217" s="38"/>
      <c r="C217" s="218" t="s">
        <v>345</v>
      </c>
      <c r="D217" s="218" t="s">
        <v>135</v>
      </c>
      <c r="E217" s="219" t="s">
        <v>346</v>
      </c>
      <c r="F217" s="220" t="s">
        <v>347</v>
      </c>
      <c r="G217" s="221" t="s">
        <v>138</v>
      </c>
      <c r="H217" s="222">
        <v>39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45</v>
      </c>
      <c r="O217" s="90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139</v>
      </c>
      <c r="AT217" s="230" t="s">
        <v>135</v>
      </c>
      <c r="AU217" s="230" t="s">
        <v>90</v>
      </c>
      <c r="AY217" s="16" t="s">
        <v>132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88</v>
      </c>
      <c r="BK217" s="231">
        <f>ROUND(I217*H217,2)</f>
        <v>0</v>
      </c>
      <c r="BL217" s="16" t="s">
        <v>139</v>
      </c>
      <c r="BM217" s="230" t="s">
        <v>721</v>
      </c>
    </row>
    <row r="218" s="2" customFormat="1">
      <c r="A218" s="37"/>
      <c r="B218" s="38"/>
      <c r="C218" s="39"/>
      <c r="D218" s="234" t="s">
        <v>166</v>
      </c>
      <c r="E218" s="39"/>
      <c r="F218" s="255" t="s">
        <v>349</v>
      </c>
      <c r="G218" s="39"/>
      <c r="H218" s="39"/>
      <c r="I218" s="256"/>
      <c r="J218" s="39"/>
      <c r="K218" s="39"/>
      <c r="L218" s="43"/>
      <c r="M218" s="257"/>
      <c r="N218" s="258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166</v>
      </c>
      <c r="AU218" s="16" t="s">
        <v>90</v>
      </c>
    </row>
    <row r="219" s="13" customFormat="1">
      <c r="A219" s="13"/>
      <c r="B219" s="232"/>
      <c r="C219" s="233"/>
      <c r="D219" s="234" t="s">
        <v>141</v>
      </c>
      <c r="E219" s="235" t="s">
        <v>1</v>
      </c>
      <c r="F219" s="236" t="s">
        <v>330</v>
      </c>
      <c r="G219" s="233"/>
      <c r="H219" s="237">
        <v>39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141</v>
      </c>
      <c r="AU219" s="243" t="s">
        <v>90</v>
      </c>
      <c r="AV219" s="13" t="s">
        <v>90</v>
      </c>
      <c r="AW219" s="13" t="s">
        <v>36</v>
      </c>
      <c r="AX219" s="13" t="s">
        <v>88</v>
      </c>
      <c r="AY219" s="243" t="s">
        <v>132</v>
      </c>
    </row>
    <row r="220" s="2" customFormat="1" ht="37.8" customHeight="1">
      <c r="A220" s="37"/>
      <c r="B220" s="38"/>
      <c r="C220" s="218" t="s">
        <v>351</v>
      </c>
      <c r="D220" s="218" t="s">
        <v>135</v>
      </c>
      <c r="E220" s="219" t="s">
        <v>352</v>
      </c>
      <c r="F220" s="220" t="s">
        <v>353</v>
      </c>
      <c r="G220" s="221" t="s">
        <v>138</v>
      </c>
      <c r="H220" s="222">
        <v>318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45</v>
      </c>
      <c r="O220" s="90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139</v>
      </c>
      <c r="AT220" s="230" t="s">
        <v>135</v>
      </c>
      <c r="AU220" s="230" t="s">
        <v>90</v>
      </c>
      <c r="AY220" s="16" t="s">
        <v>132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88</v>
      </c>
      <c r="BK220" s="231">
        <f>ROUND(I220*H220,2)</f>
        <v>0</v>
      </c>
      <c r="BL220" s="16" t="s">
        <v>139</v>
      </c>
      <c r="BM220" s="230" t="s">
        <v>722</v>
      </c>
    </row>
    <row r="221" s="2" customFormat="1">
      <c r="A221" s="37"/>
      <c r="B221" s="38"/>
      <c r="C221" s="39"/>
      <c r="D221" s="234" t="s">
        <v>166</v>
      </c>
      <c r="E221" s="39"/>
      <c r="F221" s="255" t="s">
        <v>355</v>
      </c>
      <c r="G221" s="39"/>
      <c r="H221" s="39"/>
      <c r="I221" s="256"/>
      <c r="J221" s="39"/>
      <c r="K221" s="39"/>
      <c r="L221" s="43"/>
      <c r="M221" s="257"/>
      <c r="N221" s="258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166</v>
      </c>
      <c r="AU221" s="16" t="s">
        <v>90</v>
      </c>
    </row>
    <row r="222" s="13" customFormat="1">
      <c r="A222" s="13"/>
      <c r="B222" s="232"/>
      <c r="C222" s="233"/>
      <c r="D222" s="234" t="s">
        <v>141</v>
      </c>
      <c r="E222" s="235" t="s">
        <v>1</v>
      </c>
      <c r="F222" s="236" t="s">
        <v>723</v>
      </c>
      <c r="G222" s="233"/>
      <c r="H222" s="237">
        <v>78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141</v>
      </c>
      <c r="AU222" s="243" t="s">
        <v>90</v>
      </c>
      <c r="AV222" s="13" t="s">
        <v>90</v>
      </c>
      <c r="AW222" s="13" t="s">
        <v>36</v>
      </c>
      <c r="AX222" s="13" t="s">
        <v>80</v>
      </c>
      <c r="AY222" s="243" t="s">
        <v>132</v>
      </c>
    </row>
    <row r="223" s="13" customFormat="1">
      <c r="A223" s="13"/>
      <c r="B223" s="232"/>
      <c r="C223" s="233"/>
      <c r="D223" s="234" t="s">
        <v>141</v>
      </c>
      <c r="E223" s="235" t="s">
        <v>1</v>
      </c>
      <c r="F223" s="236" t="s">
        <v>724</v>
      </c>
      <c r="G223" s="233"/>
      <c r="H223" s="237">
        <v>240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141</v>
      </c>
      <c r="AU223" s="243" t="s">
        <v>90</v>
      </c>
      <c r="AV223" s="13" t="s">
        <v>90</v>
      </c>
      <c r="AW223" s="13" t="s">
        <v>36</v>
      </c>
      <c r="AX223" s="13" t="s">
        <v>80</v>
      </c>
      <c r="AY223" s="243" t="s">
        <v>132</v>
      </c>
    </row>
    <row r="224" s="14" customFormat="1">
      <c r="A224" s="14"/>
      <c r="B224" s="259"/>
      <c r="C224" s="260"/>
      <c r="D224" s="234" t="s">
        <v>141</v>
      </c>
      <c r="E224" s="261" t="s">
        <v>1</v>
      </c>
      <c r="F224" s="262" t="s">
        <v>254</v>
      </c>
      <c r="G224" s="260"/>
      <c r="H224" s="263">
        <v>318</v>
      </c>
      <c r="I224" s="264"/>
      <c r="J224" s="260"/>
      <c r="K224" s="260"/>
      <c r="L224" s="265"/>
      <c r="M224" s="266"/>
      <c r="N224" s="267"/>
      <c r="O224" s="267"/>
      <c r="P224" s="267"/>
      <c r="Q224" s="267"/>
      <c r="R224" s="267"/>
      <c r="S224" s="267"/>
      <c r="T224" s="26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9" t="s">
        <v>141</v>
      </c>
      <c r="AU224" s="269" t="s">
        <v>90</v>
      </c>
      <c r="AV224" s="14" t="s">
        <v>139</v>
      </c>
      <c r="AW224" s="14" t="s">
        <v>36</v>
      </c>
      <c r="AX224" s="14" t="s">
        <v>88</v>
      </c>
      <c r="AY224" s="269" t="s">
        <v>132</v>
      </c>
    </row>
    <row r="225" s="2" customFormat="1" ht="16.5" customHeight="1">
      <c r="A225" s="37"/>
      <c r="B225" s="38"/>
      <c r="C225" s="218" t="s">
        <v>358</v>
      </c>
      <c r="D225" s="218" t="s">
        <v>135</v>
      </c>
      <c r="E225" s="219" t="s">
        <v>359</v>
      </c>
      <c r="F225" s="220" t="s">
        <v>360</v>
      </c>
      <c r="G225" s="221" t="s">
        <v>223</v>
      </c>
      <c r="H225" s="222">
        <v>34.799999999999997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45</v>
      </c>
      <c r="O225" s="90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139</v>
      </c>
      <c r="AT225" s="230" t="s">
        <v>135</v>
      </c>
      <c r="AU225" s="230" t="s">
        <v>90</v>
      </c>
      <c r="AY225" s="16" t="s">
        <v>132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88</v>
      </c>
      <c r="BK225" s="231">
        <f>ROUND(I225*H225,2)</f>
        <v>0</v>
      </c>
      <c r="BL225" s="16" t="s">
        <v>139</v>
      </c>
      <c r="BM225" s="230" t="s">
        <v>725</v>
      </c>
    </row>
    <row r="226" s="2" customFormat="1">
      <c r="A226" s="37"/>
      <c r="B226" s="38"/>
      <c r="C226" s="39"/>
      <c r="D226" s="234" t="s">
        <v>166</v>
      </c>
      <c r="E226" s="39"/>
      <c r="F226" s="255" t="s">
        <v>362</v>
      </c>
      <c r="G226" s="39"/>
      <c r="H226" s="39"/>
      <c r="I226" s="256"/>
      <c r="J226" s="39"/>
      <c r="K226" s="39"/>
      <c r="L226" s="43"/>
      <c r="M226" s="257"/>
      <c r="N226" s="258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166</v>
      </c>
      <c r="AU226" s="16" t="s">
        <v>90</v>
      </c>
    </row>
    <row r="227" s="13" customFormat="1">
      <c r="A227" s="13"/>
      <c r="B227" s="232"/>
      <c r="C227" s="233"/>
      <c r="D227" s="234" t="s">
        <v>141</v>
      </c>
      <c r="E227" s="235" t="s">
        <v>1</v>
      </c>
      <c r="F227" s="236" t="s">
        <v>726</v>
      </c>
      <c r="G227" s="233"/>
      <c r="H227" s="237">
        <v>15.6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141</v>
      </c>
      <c r="AU227" s="243" t="s">
        <v>90</v>
      </c>
      <c r="AV227" s="13" t="s">
        <v>90</v>
      </c>
      <c r="AW227" s="13" t="s">
        <v>36</v>
      </c>
      <c r="AX227" s="13" t="s">
        <v>80</v>
      </c>
      <c r="AY227" s="243" t="s">
        <v>132</v>
      </c>
    </row>
    <row r="228" s="13" customFormat="1">
      <c r="A228" s="13"/>
      <c r="B228" s="232"/>
      <c r="C228" s="233"/>
      <c r="D228" s="234" t="s">
        <v>141</v>
      </c>
      <c r="E228" s="235" t="s">
        <v>1</v>
      </c>
      <c r="F228" s="236" t="s">
        <v>727</v>
      </c>
      <c r="G228" s="233"/>
      <c r="H228" s="237">
        <v>19.199999999999999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141</v>
      </c>
      <c r="AU228" s="243" t="s">
        <v>90</v>
      </c>
      <c r="AV228" s="13" t="s">
        <v>90</v>
      </c>
      <c r="AW228" s="13" t="s">
        <v>36</v>
      </c>
      <c r="AX228" s="13" t="s">
        <v>80</v>
      </c>
      <c r="AY228" s="243" t="s">
        <v>132</v>
      </c>
    </row>
    <row r="229" s="14" customFormat="1">
      <c r="A229" s="14"/>
      <c r="B229" s="259"/>
      <c r="C229" s="260"/>
      <c r="D229" s="234" t="s">
        <v>141</v>
      </c>
      <c r="E229" s="261" t="s">
        <v>1</v>
      </c>
      <c r="F229" s="262" t="s">
        <v>254</v>
      </c>
      <c r="G229" s="260"/>
      <c r="H229" s="263">
        <v>34.799999999999997</v>
      </c>
      <c r="I229" s="264"/>
      <c r="J229" s="260"/>
      <c r="K229" s="260"/>
      <c r="L229" s="265"/>
      <c r="M229" s="266"/>
      <c r="N229" s="267"/>
      <c r="O229" s="267"/>
      <c r="P229" s="267"/>
      <c r="Q229" s="267"/>
      <c r="R229" s="267"/>
      <c r="S229" s="267"/>
      <c r="T229" s="26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9" t="s">
        <v>141</v>
      </c>
      <c r="AU229" s="269" t="s">
        <v>90</v>
      </c>
      <c r="AV229" s="14" t="s">
        <v>139</v>
      </c>
      <c r="AW229" s="14" t="s">
        <v>36</v>
      </c>
      <c r="AX229" s="14" t="s">
        <v>88</v>
      </c>
      <c r="AY229" s="269" t="s">
        <v>132</v>
      </c>
    </row>
    <row r="230" s="2" customFormat="1" ht="21.75" customHeight="1">
      <c r="A230" s="37"/>
      <c r="B230" s="38"/>
      <c r="C230" s="218" t="s">
        <v>365</v>
      </c>
      <c r="D230" s="218" t="s">
        <v>135</v>
      </c>
      <c r="E230" s="219" t="s">
        <v>366</v>
      </c>
      <c r="F230" s="220" t="s">
        <v>367</v>
      </c>
      <c r="G230" s="221" t="s">
        <v>223</v>
      </c>
      <c r="H230" s="222">
        <v>34.799999999999997</v>
      </c>
      <c r="I230" s="223"/>
      <c r="J230" s="224">
        <f>ROUND(I230*H230,2)</f>
        <v>0</v>
      </c>
      <c r="K230" s="225"/>
      <c r="L230" s="43"/>
      <c r="M230" s="226" t="s">
        <v>1</v>
      </c>
      <c r="N230" s="227" t="s">
        <v>45</v>
      </c>
      <c r="O230" s="90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0" t="s">
        <v>139</v>
      </c>
      <c r="AT230" s="230" t="s">
        <v>135</v>
      </c>
      <c r="AU230" s="230" t="s">
        <v>90</v>
      </c>
      <c r="AY230" s="16" t="s">
        <v>132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6" t="s">
        <v>88</v>
      </c>
      <c r="BK230" s="231">
        <f>ROUND(I230*H230,2)</f>
        <v>0</v>
      </c>
      <c r="BL230" s="16" t="s">
        <v>139</v>
      </c>
      <c r="BM230" s="230" t="s">
        <v>728</v>
      </c>
    </row>
    <row r="231" s="2" customFormat="1" ht="24.15" customHeight="1">
      <c r="A231" s="37"/>
      <c r="B231" s="38"/>
      <c r="C231" s="218" t="s">
        <v>369</v>
      </c>
      <c r="D231" s="218" t="s">
        <v>135</v>
      </c>
      <c r="E231" s="219" t="s">
        <v>370</v>
      </c>
      <c r="F231" s="220" t="s">
        <v>242</v>
      </c>
      <c r="G231" s="221" t="s">
        <v>223</v>
      </c>
      <c r="H231" s="222">
        <v>174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45</v>
      </c>
      <c r="O231" s="90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139</v>
      </c>
      <c r="AT231" s="230" t="s">
        <v>135</v>
      </c>
      <c r="AU231" s="230" t="s">
        <v>90</v>
      </c>
      <c r="AY231" s="16" t="s">
        <v>132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88</v>
      </c>
      <c r="BK231" s="231">
        <f>ROUND(I231*H231,2)</f>
        <v>0</v>
      </c>
      <c r="BL231" s="16" t="s">
        <v>139</v>
      </c>
      <c r="BM231" s="230" t="s">
        <v>729</v>
      </c>
    </row>
    <row r="232" s="2" customFormat="1">
      <c r="A232" s="37"/>
      <c r="B232" s="38"/>
      <c r="C232" s="39"/>
      <c r="D232" s="234" t="s">
        <v>166</v>
      </c>
      <c r="E232" s="39"/>
      <c r="F232" s="255" t="s">
        <v>372</v>
      </c>
      <c r="G232" s="39"/>
      <c r="H232" s="39"/>
      <c r="I232" s="256"/>
      <c r="J232" s="39"/>
      <c r="K232" s="39"/>
      <c r="L232" s="43"/>
      <c r="M232" s="257"/>
      <c r="N232" s="258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166</v>
      </c>
      <c r="AU232" s="16" t="s">
        <v>90</v>
      </c>
    </row>
    <row r="233" s="13" customFormat="1">
      <c r="A233" s="13"/>
      <c r="B233" s="232"/>
      <c r="C233" s="233"/>
      <c r="D233" s="234" t="s">
        <v>141</v>
      </c>
      <c r="E233" s="235" t="s">
        <v>1</v>
      </c>
      <c r="F233" s="236" t="s">
        <v>730</v>
      </c>
      <c r="G233" s="233"/>
      <c r="H233" s="237">
        <v>174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141</v>
      </c>
      <c r="AU233" s="243" t="s">
        <v>90</v>
      </c>
      <c r="AV233" s="13" t="s">
        <v>90</v>
      </c>
      <c r="AW233" s="13" t="s">
        <v>36</v>
      </c>
      <c r="AX233" s="13" t="s">
        <v>88</v>
      </c>
      <c r="AY233" s="243" t="s">
        <v>132</v>
      </c>
    </row>
    <row r="234" s="12" customFormat="1" ht="22.8" customHeight="1">
      <c r="A234" s="12"/>
      <c r="B234" s="202"/>
      <c r="C234" s="203"/>
      <c r="D234" s="204" t="s">
        <v>79</v>
      </c>
      <c r="E234" s="216" t="s">
        <v>374</v>
      </c>
      <c r="F234" s="216" t="s">
        <v>375</v>
      </c>
      <c r="G234" s="203"/>
      <c r="H234" s="203"/>
      <c r="I234" s="206"/>
      <c r="J234" s="217">
        <f>BK234</f>
        <v>0</v>
      </c>
      <c r="K234" s="203"/>
      <c r="L234" s="208"/>
      <c r="M234" s="209"/>
      <c r="N234" s="210"/>
      <c r="O234" s="210"/>
      <c r="P234" s="211">
        <f>SUM(P235:P251)</f>
        <v>0</v>
      </c>
      <c r="Q234" s="210"/>
      <c r="R234" s="211">
        <f>SUM(R235:R251)</f>
        <v>0</v>
      </c>
      <c r="S234" s="210"/>
      <c r="T234" s="212">
        <f>SUM(T235:T251)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3" t="s">
        <v>88</v>
      </c>
      <c r="AT234" s="214" t="s">
        <v>79</v>
      </c>
      <c r="AU234" s="214" t="s">
        <v>88</v>
      </c>
      <c r="AY234" s="213" t="s">
        <v>132</v>
      </c>
      <c r="BK234" s="215">
        <f>SUM(BK235:BK251)</f>
        <v>0</v>
      </c>
    </row>
    <row r="235" s="2" customFormat="1" ht="24.15" customHeight="1">
      <c r="A235" s="37"/>
      <c r="B235" s="38"/>
      <c r="C235" s="218" t="s">
        <v>376</v>
      </c>
      <c r="D235" s="218" t="s">
        <v>135</v>
      </c>
      <c r="E235" s="219" t="s">
        <v>346</v>
      </c>
      <c r="F235" s="220" t="s">
        <v>347</v>
      </c>
      <c r="G235" s="221" t="s">
        <v>138</v>
      </c>
      <c r="H235" s="222">
        <v>39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45</v>
      </c>
      <c r="O235" s="9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139</v>
      </c>
      <c r="AT235" s="230" t="s">
        <v>135</v>
      </c>
      <c r="AU235" s="230" t="s">
        <v>90</v>
      </c>
      <c r="AY235" s="16" t="s">
        <v>132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88</v>
      </c>
      <c r="BK235" s="231">
        <f>ROUND(I235*H235,2)</f>
        <v>0</v>
      </c>
      <c r="BL235" s="16" t="s">
        <v>139</v>
      </c>
      <c r="BM235" s="230" t="s">
        <v>731</v>
      </c>
    </row>
    <row r="236" s="2" customFormat="1">
      <c r="A236" s="37"/>
      <c r="B236" s="38"/>
      <c r="C236" s="39"/>
      <c r="D236" s="234" t="s">
        <v>166</v>
      </c>
      <c r="E236" s="39"/>
      <c r="F236" s="255" t="s">
        <v>349</v>
      </c>
      <c r="G236" s="39"/>
      <c r="H236" s="39"/>
      <c r="I236" s="256"/>
      <c r="J236" s="39"/>
      <c r="K236" s="39"/>
      <c r="L236" s="43"/>
      <c r="M236" s="257"/>
      <c r="N236" s="258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166</v>
      </c>
      <c r="AU236" s="16" t="s">
        <v>90</v>
      </c>
    </row>
    <row r="237" s="13" customFormat="1">
      <c r="A237" s="13"/>
      <c r="B237" s="232"/>
      <c r="C237" s="233"/>
      <c r="D237" s="234" t="s">
        <v>141</v>
      </c>
      <c r="E237" s="235" t="s">
        <v>1</v>
      </c>
      <c r="F237" s="236" t="s">
        <v>330</v>
      </c>
      <c r="G237" s="233"/>
      <c r="H237" s="237">
        <v>39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141</v>
      </c>
      <c r="AU237" s="243" t="s">
        <v>90</v>
      </c>
      <c r="AV237" s="13" t="s">
        <v>90</v>
      </c>
      <c r="AW237" s="13" t="s">
        <v>36</v>
      </c>
      <c r="AX237" s="13" t="s">
        <v>88</v>
      </c>
      <c r="AY237" s="243" t="s">
        <v>132</v>
      </c>
    </row>
    <row r="238" s="2" customFormat="1" ht="37.8" customHeight="1">
      <c r="A238" s="37"/>
      <c r="B238" s="38"/>
      <c r="C238" s="218" t="s">
        <v>378</v>
      </c>
      <c r="D238" s="218" t="s">
        <v>135</v>
      </c>
      <c r="E238" s="219" t="s">
        <v>352</v>
      </c>
      <c r="F238" s="220" t="s">
        <v>353</v>
      </c>
      <c r="G238" s="221" t="s">
        <v>138</v>
      </c>
      <c r="H238" s="222">
        <v>318</v>
      </c>
      <c r="I238" s="223"/>
      <c r="J238" s="224">
        <f>ROUND(I238*H238,2)</f>
        <v>0</v>
      </c>
      <c r="K238" s="225"/>
      <c r="L238" s="43"/>
      <c r="M238" s="226" t="s">
        <v>1</v>
      </c>
      <c r="N238" s="227" t="s">
        <v>45</v>
      </c>
      <c r="O238" s="90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139</v>
      </c>
      <c r="AT238" s="230" t="s">
        <v>135</v>
      </c>
      <c r="AU238" s="230" t="s">
        <v>90</v>
      </c>
      <c r="AY238" s="16" t="s">
        <v>132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88</v>
      </c>
      <c r="BK238" s="231">
        <f>ROUND(I238*H238,2)</f>
        <v>0</v>
      </c>
      <c r="BL238" s="16" t="s">
        <v>139</v>
      </c>
      <c r="BM238" s="230" t="s">
        <v>732</v>
      </c>
    </row>
    <row r="239" s="2" customFormat="1">
      <c r="A239" s="37"/>
      <c r="B239" s="38"/>
      <c r="C239" s="39"/>
      <c r="D239" s="234" t="s">
        <v>166</v>
      </c>
      <c r="E239" s="39"/>
      <c r="F239" s="255" t="s">
        <v>355</v>
      </c>
      <c r="G239" s="39"/>
      <c r="H239" s="39"/>
      <c r="I239" s="256"/>
      <c r="J239" s="39"/>
      <c r="K239" s="39"/>
      <c r="L239" s="43"/>
      <c r="M239" s="257"/>
      <c r="N239" s="258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166</v>
      </c>
      <c r="AU239" s="16" t="s">
        <v>90</v>
      </c>
    </row>
    <row r="240" s="13" customFormat="1">
      <c r="A240" s="13"/>
      <c r="B240" s="232"/>
      <c r="C240" s="233"/>
      <c r="D240" s="234" t="s">
        <v>141</v>
      </c>
      <c r="E240" s="235" t="s">
        <v>1</v>
      </c>
      <c r="F240" s="236" t="s">
        <v>723</v>
      </c>
      <c r="G240" s="233"/>
      <c r="H240" s="237">
        <v>78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141</v>
      </c>
      <c r="AU240" s="243" t="s">
        <v>90</v>
      </c>
      <c r="AV240" s="13" t="s">
        <v>90</v>
      </c>
      <c r="AW240" s="13" t="s">
        <v>36</v>
      </c>
      <c r="AX240" s="13" t="s">
        <v>80</v>
      </c>
      <c r="AY240" s="243" t="s">
        <v>132</v>
      </c>
    </row>
    <row r="241" s="13" customFormat="1">
      <c r="A241" s="13"/>
      <c r="B241" s="232"/>
      <c r="C241" s="233"/>
      <c r="D241" s="234" t="s">
        <v>141</v>
      </c>
      <c r="E241" s="235" t="s">
        <v>1</v>
      </c>
      <c r="F241" s="236" t="s">
        <v>724</v>
      </c>
      <c r="G241" s="233"/>
      <c r="H241" s="237">
        <v>240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141</v>
      </c>
      <c r="AU241" s="243" t="s">
        <v>90</v>
      </c>
      <c r="AV241" s="13" t="s">
        <v>90</v>
      </c>
      <c r="AW241" s="13" t="s">
        <v>36</v>
      </c>
      <c r="AX241" s="13" t="s">
        <v>80</v>
      </c>
      <c r="AY241" s="243" t="s">
        <v>132</v>
      </c>
    </row>
    <row r="242" s="14" customFormat="1">
      <c r="A242" s="14"/>
      <c r="B242" s="259"/>
      <c r="C242" s="260"/>
      <c r="D242" s="234" t="s">
        <v>141</v>
      </c>
      <c r="E242" s="261" t="s">
        <v>1</v>
      </c>
      <c r="F242" s="262" t="s">
        <v>254</v>
      </c>
      <c r="G242" s="260"/>
      <c r="H242" s="263">
        <v>318</v>
      </c>
      <c r="I242" s="264"/>
      <c r="J242" s="260"/>
      <c r="K242" s="260"/>
      <c r="L242" s="265"/>
      <c r="M242" s="266"/>
      <c r="N242" s="267"/>
      <c r="O242" s="267"/>
      <c r="P242" s="267"/>
      <c r="Q242" s="267"/>
      <c r="R242" s="267"/>
      <c r="S242" s="267"/>
      <c r="T242" s="26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9" t="s">
        <v>141</v>
      </c>
      <c r="AU242" s="269" t="s">
        <v>90</v>
      </c>
      <c r="AV242" s="14" t="s">
        <v>139</v>
      </c>
      <c r="AW242" s="14" t="s">
        <v>36</v>
      </c>
      <c r="AX242" s="14" t="s">
        <v>88</v>
      </c>
      <c r="AY242" s="269" t="s">
        <v>132</v>
      </c>
    </row>
    <row r="243" s="2" customFormat="1" ht="16.5" customHeight="1">
      <c r="A243" s="37"/>
      <c r="B243" s="38"/>
      <c r="C243" s="218" t="s">
        <v>380</v>
      </c>
      <c r="D243" s="218" t="s">
        <v>135</v>
      </c>
      <c r="E243" s="219" t="s">
        <v>359</v>
      </c>
      <c r="F243" s="220" t="s">
        <v>360</v>
      </c>
      <c r="G243" s="221" t="s">
        <v>223</v>
      </c>
      <c r="H243" s="222">
        <v>26.100000000000001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45</v>
      </c>
      <c r="O243" s="90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139</v>
      </c>
      <c r="AT243" s="230" t="s">
        <v>135</v>
      </c>
      <c r="AU243" s="230" t="s">
        <v>90</v>
      </c>
      <c r="AY243" s="16" t="s">
        <v>132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88</v>
      </c>
      <c r="BK243" s="231">
        <f>ROUND(I243*H243,2)</f>
        <v>0</v>
      </c>
      <c r="BL243" s="16" t="s">
        <v>139</v>
      </c>
      <c r="BM243" s="230" t="s">
        <v>733</v>
      </c>
    </row>
    <row r="244" s="2" customFormat="1">
      <c r="A244" s="37"/>
      <c r="B244" s="38"/>
      <c r="C244" s="39"/>
      <c r="D244" s="234" t="s">
        <v>166</v>
      </c>
      <c r="E244" s="39"/>
      <c r="F244" s="255" t="s">
        <v>362</v>
      </c>
      <c r="G244" s="39"/>
      <c r="H244" s="39"/>
      <c r="I244" s="256"/>
      <c r="J244" s="39"/>
      <c r="K244" s="39"/>
      <c r="L244" s="43"/>
      <c r="M244" s="257"/>
      <c r="N244" s="258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166</v>
      </c>
      <c r="AU244" s="16" t="s">
        <v>90</v>
      </c>
    </row>
    <row r="245" s="13" customFormat="1">
      <c r="A245" s="13"/>
      <c r="B245" s="232"/>
      <c r="C245" s="233"/>
      <c r="D245" s="234" t="s">
        <v>141</v>
      </c>
      <c r="E245" s="235" t="s">
        <v>1</v>
      </c>
      <c r="F245" s="236" t="s">
        <v>734</v>
      </c>
      <c r="G245" s="233"/>
      <c r="H245" s="237">
        <v>11.699999999999999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141</v>
      </c>
      <c r="AU245" s="243" t="s">
        <v>90</v>
      </c>
      <c r="AV245" s="13" t="s">
        <v>90</v>
      </c>
      <c r="AW245" s="13" t="s">
        <v>36</v>
      </c>
      <c r="AX245" s="13" t="s">
        <v>80</v>
      </c>
      <c r="AY245" s="243" t="s">
        <v>132</v>
      </c>
    </row>
    <row r="246" s="13" customFormat="1">
      <c r="A246" s="13"/>
      <c r="B246" s="232"/>
      <c r="C246" s="233"/>
      <c r="D246" s="234" t="s">
        <v>141</v>
      </c>
      <c r="E246" s="235" t="s">
        <v>1</v>
      </c>
      <c r="F246" s="236" t="s">
        <v>735</v>
      </c>
      <c r="G246" s="233"/>
      <c r="H246" s="237">
        <v>14.4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141</v>
      </c>
      <c r="AU246" s="243" t="s">
        <v>90</v>
      </c>
      <c r="AV246" s="13" t="s">
        <v>90</v>
      </c>
      <c r="AW246" s="13" t="s">
        <v>36</v>
      </c>
      <c r="AX246" s="13" t="s">
        <v>80</v>
      </c>
      <c r="AY246" s="243" t="s">
        <v>132</v>
      </c>
    </row>
    <row r="247" s="14" customFormat="1">
      <c r="A247" s="14"/>
      <c r="B247" s="259"/>
      <c r="C247" s="260"/>
      <c r="D247" s="234" t="s">
        <v>141</v>
      </c>
      <c r="E247" s="261" t="s">
        <v>1</v>
      </c>
      <c r="F247" s="262" t="s">
        <v>254</v>
      </c>
      <c r="G247" s="260"/>
      <c r="H247" s="263">
        <v>26.100000000000001</v>
      </c>
      <c r="I247" s="264"/>
      <c r="J247" s="260"/>
      <c r="K247" s="260"/>
      <c r="L247" s="265"/>
      <c r="M247" s="266"/>
      <c r="N247" s="267"/>
      <c r="O247" s="267"/>
      <c r="P247" s="267"/>
      <c r="Q247" s="267"/>
      <c r="R247" s="267"/>
      <c r="S247" s="267"/>
      <c r="T247" s="26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9" t="s">
        <v>141</v>
      </c>
      <c r="AU247" s="269" t="s">
        <v>90</v>
      </c>
      <c r="AV247" s="14" t="s">
        <v>139</v>
      </c>
      <c r="AW247" s="14" t="s">
        <v>36</v>
      </c>
      <c r="AX247" s="14" t="s">
        <v>88</v>
      </c>
      <c r="AY247" s="269" t="s">
        <v>132</v>
      </c>
    </row>
    <row r="248" s="2" customFormat="1" ht="21.75" customHeight="1">
      <c r="A248" s="37"/>
      <c r="B248" s="38"/>
      <c r="C248" s="218" t="s">
        <v>384</v>
      </c>
      <c r="D248" s="218" t="s">
        <v>135</v>
      </c>
      <c r="E248" s="219" t="s">
        <v>366</v>
      </c>
      <c r="F248" s="220" t="s">
        <v>367</v>
      </c>
      <c r="G248" s="221" t="s">
        <v>223</v>
      </c>
      <c r="H248" s="222">
        <v>26.100000000000001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45</v>
      </c>
      <c r="O248" s="90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139</v>
      </c>
      <c r="AT248" s="230" t="s">
        <v>135</v>
      </c>
      <c r="AU248" s="230" t="s">
        <v>90</v>
      </c>
      <c r="AY248" s="16" t="s">
        <v>132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88</v>
      </c>
      <c r="BK248" s="231">
        <f>ROUND(I248*H248,2)</f>
        <v>0</v>
      </c>
      <c r="BL248" s="16" t="s">
        <v>139</v>
      </c>
      <c r="BM248" s="230" t="s">
        <v>736</v>
      </c>
    </row>
    <row r="249" s="2" customFormat="1" ht="24.15" customHeight="1">
      <c r="A249" s="37"/>
      <c r="B249" s="38"/>
      <c r="C249" s="218" t="s">
        <v>386</v>
      </c>
      <c r="D249" s="218" t="s">
        <v>135</v>
      </c>
      <c r="E249" s="219" t="s">
        <v>370</v>
      </c>
      <c r="F249" s="220" t="s">
        <v>242</v>
      </c>
      <c r="G249" s="221" t="s">
        <v>223</v>
      </c>
      <c r="H249" s="222">
        <v>130.5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45</v>
      </c>
      <c r="O249" s="90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139</v>
      </c>
      <c r="AT249" s="230" t="s">
        <v>135</v>
      </c>
      <c r="AU249" s="230" t="s">
        <v>90</v>
      </c>
      <c r="AY249" s="16" t="s">
        <v>132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88</v>
      </c>
      <c r="BK249" s="231">
        <f>ROUND(I249*H249,2)</f>
        <v>0</v>
      </c>
      <c r="BL249" s="16" t="s">
        <v>139</v>
      </c>
      <c r="BM249" s="230" t="s">
        <v>737</v>
      </c>
    </row>
    <row r="250" s="2" customFormat="1">
      <c r="A250" s="37"/>
      <c r="B250" s="38"/>
      <c r="C250" s="39"/>
      <c r="D250" s="234" t="s">
        <v>166</v>
      </c>
      <c r="E250" s="39"/>
      <c r="F250" s="255" t="s">
        <v>372</v>
      </c>
      <c r="G250" s="39"/>
      <c r="H250" s="39"/>
      <c r="I250" s="256"/>
      <c r="J250" s="39"/>
      <c r="K250" s="39"/>
      <c r="L250" s="43"/>
      <c r="M250" s="257"/>
      <c r="N250" s="258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166</v>
      </c>
      <c r="AU250" s="16" t="s">
        <v>90</v>
      </c>
    </row>
    <row r="251" s="13" customFormat="1">
      <c r="A251" s="13"/>
      <c r="B251" s="232"/>
      <c r="C251" s="233"/>
      <c r="D251" s="234" t="s">
        <v>141</v>
      </c>
      <c r="E251" s="235" t="s">
        <v>1</v>
      </c>
      <c r="F251" s="236" t="s">
        <v>738</v>
      </c>
      <c r="G251" s="233"/>
      <c r="H251" s="237">
        <v>130.5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141</v>
      </c>
      <c r="AU251" s="243" t="s">
        <v>90</v>
      </c>
      <c r="AV251" s="13" t="s">
        <v>90</v>
      </c>
      <c r="AW251" s="13" t="s">
        <v>36</v>
      </c>
      <c r="AX251" s="13" t="s">
        <v>88</v>
      </c>
      <c r="AY251" s="243" t="s">
        <v>132</v>
      </c>
    </row>
    <row r="252" s="12" customFormat="1" ht="22.8" customHeight="1">
      <c r="A252" s="12"/>
      <c r="B252" s="202"/>
      <c r="C252" s="203"/>
      <c r="D252" s="204" t="s">
        <v>79</v>
      </c>
      <c r="E252" s="216" t="s">
        <v>389</v>
      </c>
      <c r="F252" s="216" t="s">
        <v>390</v>
      </c>
      <c r="G252" s="203"/>
      <c r="H252" s="203"/>
      <c r="I252" s="206"/>
      <c r="J252" s="217">
        <f>BK252</f>
        <v>0</v>
      </c>
      <c r="K252" s="203"/>
      <c r="L252" s="208"/>
      <c r="M252" s="209"/>
      <c r="N252" s="210"/>
      <c r="O252" s="210"/>
      <c r="P252" s="211">
        <f>SUM(P253:P288)</f>
        <v>0</v>
      </c>
      <c r="Q252" s="210"/>
      <c r="R252" s="211">
        <f>SUM(R253:R288)</f>
        <v>0</v>
      </c>
      <c r="S252" s="210"/>
      <c r="T252" s="212">
        <f>SUM(T253:T288)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3" t="s">
        <v>88</v>
      </c>
      <c r="AT252" s="214" t="s">
        <v>79</v>
      </c>
      <c r="AU252" s="214" t="s">
        <v>88</v>
      </c>
      <c r="AY252" s="213" t="s">
        <v>132</v>
      </c>
      <c r="BK252" s="215">
        <f>SUM(BK253:BK288)</f>
        <v>0</v>
      </c>
    </row>
    <row r="253" s="2" customFormat="1" ht="24.15" customHeight="1">
      <c r="A253" s="37"/>
      <c r="B253" s="38"/>
      <c r="C253" s="218" t="s">
        <v>391</v>
      </c>
      <c r="D253" s="218" t="s">
        <v>135</v>
      </c>
      <c r="E253" s="219" t="s">
        <v>392</v>
      </c>
      <c r="F253" s="220" t="s">
        <v>393</v>
      </c>
      <c r="G253" s="221" t="s">
        <v>138</v>
      </c>
      <c r="H253" s="222">
        <v>39</v>
      </c>
      <c r="I253" s="223"/>
      <c r="J253" s="224">
        <f>ROUND(I253*H253,2)</f>
        <v>0</v>
      </c>
      <c r="K253" s="225"/>
      <c r="L253" s="43"/>
      <c r="M253" s="226" t="s">
        <v>1</v>
      </c>
      <c r="N253" s="227" t="s">
        <v>45</v>
      </c>
      <c r="O253" s="90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139</v>
      </c>
      <c r="AT253" s="230" t="s">
        <v>135</v>
      </c>
      <c r="AU253" s="230" t="s">
        <v>90</v>
      </c>
      <c r="AY253" s="16" t="s">
        <v>132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88</v>
      </c>
      <c r="BK253" s="231">
        <f>ROUND(I253*H253,2)</f>
        <v>0</v>
      </c>
      <c r="BL253" s="16" t="s">
        <v>139</v>
      </c>
      <c r="BM253" s="230" t="s">
        <v>739</v>
      </c>
    </row>
    <row r="254" s="2" customFormat="1">
      <c r="A254" s="37"/>
      <c r="B254" s="38"/>
      <c r="C254" s="39"/>
      <c r="D254" s="234" t="s">
        <v>166</v>
      </c>
      <c r="E254" s="39"/>
      <c r="F254" s="255" t="s">
        <v>395</v>
      </c>
      <c r="G254" s="39"/>
      <c r="H254" s="39"/>
      <c r="I254" s="256"/>
      <c r="J254" s="39"/>
      <c r="K254" s="39"/>
      <c r="L254" s="43"/>
      <c r="M254" s="257"/>
      <c r="N254" s="258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166</v>
      </c>
      <c r="AU254" s="16" t="s">
        <v>90</v>
      </c>
    </row>
    <row r="255" s="2" customFormat="1" ht="24.15" customHeight="1">
      <c r="A255" s="37"/>
      <c r="B255" s="38"/>
      <c r="C255" s="218" t="s">
        <v>396</v>
      </c>
      <c r="D255" s="218" t="s">
        <v>135</v>
      </c>
      <c r="E255" s="219" t="s">
        <v>397</v>
      </c>
      <c r="F255" s="220" t="s">
        <v>398</v>
      </c>
      <c r="G255" s="221" t="s">
        <v>187</v>
      </c>
      <c r="H255" s="222">
        <v>16.379999999999999</v>
      </c>
      <c r="I255" s="223"/>
      <c r="J255" s="224">
        <f>ROUND(I255*H255,2)</f>
        <v>0</v>
      </c>
      <c r="K255" s="225"/>
      <c r="L255" s="43"/>
      <c r="M255" s="226" t="s">
        <v>1</v>
      </c>
      <c r="N255" s="227" t="s">
        <v>45</v>
      </c>
      <c r="O255" s="90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139</v>
      </c>
      <c r="AT255" s="230" t="s">
        <v>135</v>
      </c>
      <c r="AU255" s="230" t="s">
        <v>90</v>
      </c>
      <c r="AY255" s="16" t="s">
        <v>132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88</v>
      </c>
      <c r="BK255" s="231">
        <f>ROUND(I255*H255,2)</f>
        <v>0</v>
      </c>
      <c r="BL255" s="16" t="s">
        <v>139</v>
      </c>
      <c r="BM255" s="230" t="s">
        <v>740</v>
      </c>
    </row>
    <row r="256" s="2" customFormat="1">
      <c r="A256" s="37"/>
      <c r="B256" s="38"/>
      <c r="C256" s="39"/>
      <c r="D256" s="234" t="s">
        <v>166</v>
      </c>
      <c r="E256" s="39"/>
      <c r="F256" s="255" t="s">
        <v>400</v>
      </c>
      <c r="G256" s="39"/>
      <c r="H256" s="39"/>
      <c r="I256" s="256"/>
      <c r="J256" s="39"/>
      <c r="K256" s="39"/>
      <c r="L256" s="43"/>
      <c r="M256" s="257"/>
      <c r="N256" s="258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166</v>
      </c>
      <c r="AU256" s="16" t="s">
        <v>90</v>
      </c>
    </row>
    <row r="257" s="13" customFormat="1">
      <c r="A257" s="13"/>
      <c r="B257" s="232"/>
      <c r="C257" s="233"/>
      <c r="D257" s="234" t="s">
        <v>141</v>
      </c>
      <c r="E257" s="235" t="s">
        <v>1</v>
      </c>
      <c r="F257" s="236" t="s">
        <v>670</v>
      </c>
      <c r="G257" s="233"/>
      <c r="H257" s="237">
        <v>16.379999999999999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141</v>
      </c>
      <c r="AU257" s="243" t="s">
        <v>90</v>
      </c>
      <c r="AV257" s="13" t="s">
        <v>90</v>
      </c>
      <c r="AW257" s="13" t="s">
        <v>36</v>
      </c>
      <c r="AX257" s="13" t="s">
        <v>88</v>
      </c>
      <c r="AY257" s="243" t="s">
        <v>132</v>
      </c>
    </row>
    <row r="258" s="2" customFormat="1" ht="24.15" customHeight="1">
      <c r="A258" s="37"/>
      <c r="B258" s="38"/>
      <c r="C258" s="218" t="s">
        <v>401</v>
      </c>
      <c r="D258" s="218" t="s">
        <v>135</v>
      </c>
      <c r="E258" s="219" t="s">
        <v>402</v>
      </c>
      <c r="F258" s="220" t="s">
        <v>403</v>
      </c>
      <c r="G258" s="221" t="s">
        <v>138</v>
      </c>
      <c r="H258" s="222">
        <v>39</v>
      </c>
      <c r="I258" s="223"/>
      <c r="J258" s="224">
        <f>ROUND(I258*H258,2)</f>
        <v>0</v>
      </c>
      <c r="K258" s="225"/>
      <c r="L258" s="43"/>
      <c r="M258" s="226" t="s">
        <v>1</v>
      </c>
      <c r="N258" s="227" t="s">
        <v>45</v>
      </c>
      <c r="O258" s="90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0" t="s">
        <v>139</v>
      </c>
      <c r="AT258" s="230" t="s">
        <v>135</v>
      </c>
      <c r="AU258" s="230" t="s">
        <v>90</v>
      </c>
      <c r="AY258" s="16" t="s">
        <v>132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6" t="s">
        <v>88</v>
      </c>
      <c r="BK258" s="231">
        <f>ROUND(I258*H258,2)</f>
        <v>0</v>
      </c>
      <c r="BL258" s="16" t="s">
        <v>139</v>
      </c>
      <c r="BM258" s="230" t="s">
        <v>741</v>
      </c>
    </row>
    <row r="259" s="2" customFormat="1">
      <c r="A259" s="37"/>
      <c r="B259" s="38"/>
      <c r="C259" s="39"/>
      <c r="D259" s="234" t="s">
        <v>166</v>
      </c>
      <c r="E259" s="39"/>
      <c r="F259" s="255" t="s">
        <v>405</v>
      </c>
      <c r="G259" s="39"/>
      <c r="H259" s="39"/>
      <c r="I259" s="256"/>
      <c r="J259" s="39"/>
      <c r="K259" s="39"/>
      <c r="L259" s="43"/>
      <c r="M259" s="257"/>
      <c r="N259" s="258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166</v>
      </c>
      <c r="AU259" s="16" t="s">
        <v>90</v>
      </c>
    </row>
    <row r="260" s="2" customFormat="1" ht="24.15" customHeight="1">
      <c r="A260" s="37"/>
      <c r="B260" s="38"/>
      <c r="C260" s="218" t="s">
        <v>406</v>
      </c>
      <c r="D260" s="218" t="s">
        <v>135</v>
      </c>
      <c r="E260" s="219" t="s">
        <v>346</v>
      </c>
      <c r="F260" s="220" t="s">
        <v>347</v>
      </c>
      <c r="G260" s="221" t="s">
        <v>138</v>
      </c>
      <c r="H260" s="222">
        <v>39</v>
      </c>
      <c r="I260" s="223"/>
      <c r="J260" s="224">
        <f>ROUND(I260*H260,2)</f>
        <v>0</v>
      </c>
      <c r="K260" s="225"/>
      <c r="L260" s="43"/>
      <c r="M260" s="226" t="s">
        <v>1</v>
      </c>
      <c r="N260" s="227" t="s">
        <v>45</v>
      </c>
      <c r="O260" s="90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139</v>
      </c>
      <c r="AT260" s="230" t="s">
        <v>135</v>
      </c>
      <c r="AU260" s="230" t="s">
        <v>90</v>
      </c>
      <c r="AY260" s="16" t="s">
        <v>132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88</v>
      </c>
      <c r="BK260" s="231">
        <f>ROUND(I260*H260,2)</f>
        <v>0</v>
      </c>
      <c r="BL260" s="16" t="s">
        <v>139</v>
      </c>
      <c r="BM260" s="230" t="s">
        <v>742</v>
      </c>
    </row>
    <row r="261" s="2" customFormat="1">
      <c r="A261" s="37"/>
      <c r="B261" s="38"/>
      <c r="C261" s="39"/>
      <c r="D261" s="234" t="s">
        <v>166</v>
      </c>
      <c r="E261" s="39"/>
      <c r="F261" s="255" t="s">
        <v>349</v>
      </c>
      <c r="G261" s="39"/>
      <c r="H261" s="39"/>
      <c r="I261" s="256"/>
      <c r="J261" s="39"/>
      <c r="K261" s="39"/>
      <c r="L261" s="43"/>
      <c r="M261" s="257"/>
      <c r="N261" s="258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166</v>
      </c>
      <c r="AU261" s="16" t="s">
        <v>90</v>
      </c>
    </row>
    <row r="262" s="13" customFormat="1">
      <c r="A262" s="13"/>
      <c r="B262" s="232"/>
      <c r="C262" s="233"/>
      <c r="D262" s="234" t="s">
        <v>141</v>
      </c>
      <c r="E262" s="235" t="s">
        <v>1</v>
      </c>
      <c r="F262" s="236" t="s">
        <v>330</v>
      </c>
      <c r="G262" s="233"/>
      <c r="H262" s="237">
        <v>39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141</v>
      </c>
      <c r="AU262" s="243" t="s">
        <v>90</v>
      </c>
      <c r="AV262" s="13" t="s">
        <v>90</v>
      </c>
      <c r="AW262" s="13" t="s">
        <v>36</v>
      </c>
      <c r="AX262" s="13" t="s">
        <v>88</v>
      </c>
      <c r="AY262" s="243" t="s">
        <v>132</v>
      </c>
    </row>
    <row r="263" s="2" customFormat="1" ht="37.8" customHeight="1">
      <c r="A263" s="37"/>
      <c r="B263" s="38"/>
      <c r="C263" s="218" t="s">
        <v>409</v>
      </c>
      <c r="D263" s="218" t="s">
        <v>135</v>
      </c>
      <c r="E263" s="219" t="s">
        <v>352</v>
      </c>
      <c r="F263" s="220" t="s">
        <v>353</v>
      </c>
      <c r="G263" s="221" t="s">
        <v>138</v>
      </c>
      <c r="H263" s="222">
        <v>318</v>
      </c>
      <c r="I263" s="223"/>
      <c r="J263" s="224">
        <f>ROUND(I263*H263,2)</f>
        <v>0</v>
      </c>
      <c r="K263" s="225"/>
      <c r="L263" s="43"/>
      <c r="M263" s="226" t="s">
        <v>1</v>
      </c>
      <c r="N263" s="227" t="s">
        <v>45</v>
      </c>
      <c r="O263" s="90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139</v>
      </c>
      <c r="AT263" s="230" t="s">
        <v>135</v>
      </c>
      <c r="AU263" s="230" t="s">
        <v>90</v>
      </c>
      <c r="AY263" s="16" t="s">
        <v>132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88</v>
      </c>
      <c r="BK263" s="231">
        <f>ROUND(I263*H263,2)</f>
        <v>0</v>
      </c>
      <c r="BL263" s="16" t="s">
        <v>139</v>
      </c>
      <c r="BM263" s="230" t="s">
        <v>743</v>
      </c>
    </row>
    <row r="264" s="2" customFormat="1">
      <c r="A264" s="37"/>
      <c r="B264" s="38"/>
      <c r="C264" s="39"/>
      <c r="D264" s="234" t="s">
        <v>166</v>
      </c>
      <c r="E264" s="39"/>
      <c r="F264" s="255" t="s">
        <v>355</v>
      </c>
      <c r="G264" s="39"/>
      <c r="H264" s="39"/>
      <c r="I264" s="256"/>
      <c r="J264" s="39"/>
      <c r="K264" s="39"/>
      <c r="L264" s="43"/>
      <c r="M264" s="257"/>
      <c r="N264" s="258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166</v>
      </c>
      <c r="AU264" s="16" t="s">
        <v>90</v>
      </c>
    </row>
    <row r="265" s="13" customFormat="1">
      <c r="A265" s="13"/>
      <c r="B265" s="232"/>
      <c r="C265" s="233"/>
      <c r="D265" s="234" t="s">
        <v>141</v>
      </c>
      <c r="E265" s="235" t="s">
        <v>1</v>
      </c>
      <c r="F265" s="236" t="s">
        <v>723</v>
      </c>
      <c r="G265" s="233"/>
      <c r="H265" s="237">
        <v>78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141</v>
      </c>
      <c r="AU265" s="243" t="s">
        <v>90</v>
      </c>
      <c r="AV265" s="13" t="s">
        <v>90</v>
      </c>
      <c r="AW265" s="13" t="s">
        <v>36</v>
      </c>
      <c r="AX265" s="13" t="s">
        <v>80</v>
      </c>
      <c r="AY265" s="243" t="s">
        <v>132</v>
      </c>
    </row>
    <row r="266" s="13" customFormat="1">
      <c r="A266" s="13"/>
      <c r="B266" s="232"/>
      <c r="C266" s="233"/>
      <c r="D266" s="234" t="s">
        <v>141</v>
      </c>
      <c r="E266" s="235" t="s">
        <v>1</v>
      </c>
      <c r="F266" s="236" t="s">
        <v>724</v>
      </c>
      <c r="G266" s="233"/>
      <c r="H266" s="237">
        <v>240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141</v>
      </c>
      <c r="AU266" s="243" t="s">
        <v>90</v>
      </c>
      <c r="AV266" s="13" t="s">
        <v>90</v>
      </c>
      <c r="AW266" s="13" t="s">
        <v>36</v>
      </c>
      <c r="AX266" s="13" t="s">
        <v>80</v>
      </c>
      <c r="AY266" s="243" t="s">
        <v>132</v>
      </c>
    </row>
    <row r="267" s="14" customFormat="1">
      <c r="A267" s="14"/>
      <c r="B267" s="259"/>
      <c r="C267" s="260"/>
      <c r="D267" s="234" t="s">
        <v>141</v>
      </c>
      <c r="E267" s="261" t="s">
        <v>1</v>
      </c>
      <c r="F267" s="262" t="s">
        <v>254</v>
      </c>
      <c r="G267" s="260"/>
      <c r="H267" s="263">
        <v>318</v>
      </c>
      <c r="I267" s="264"/>
      <c r="J267" s="260"/>
      <c r="K267" s="260"/>
      <c r="L267" s="265"/>
      <c r="M267" s="266"/>
      <c r="N267" s="267"/>
      <c r="O267" s="267"/>
      <c r="P267" s="267"/>
      <c r="Q267" s="267"/>
      <c r="R267" s="267"/>
      <c r="S267" s="267"/>
      <c r="T267" s="26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9" t="s">
        <v>141</v>
      </c>
      <c r="AU267" s="269" t="s">
        <v>90</v>
      </c>
      <c r="AV267" s="14" t="s">
        <v>139</v>
      </c>
      <c r="AW267" s="14" t="s">
        <v>36</v>
      </c>
      <c r="AX267" s="14" t="s">
        <v>88</v>
      </c>
      <c r="AY267" s="269" t="s">
        <v>132</v>
      </c>
    </row>
    <row r="268" s="2" customFormat="1" ht="16.5" customHeight="1">
      <c r="A268" s="37"/>
      <c r="B268" s="38"/>
      <c r="C268" s="218" t="s">
        <v>411</v>
      </c>
      <c r="D268" s="218" t="s">
        <v>135</v>
      </c>
      <c r="E268" s="219" t="s">
        <v>412</v>
      </c>
      <c r="F268" s="220" t="s">
        <v>413</v>
      </c>
      <c r="G268" s="221" t="s">
        <v>223</v>
      </c>
      <c r="H268" s="222">
        <v>1.95</v>
      </c>
      <c r="I268" s="223"/>
      <c r="J268" s="224">
        <f>ROUND(I268*H268,2)</f>
        <v>0</v>
      </c>
      <c r="K268" s="225"/>
      <c r="L268" s="43"/>
      <c r="M268" s="226" t="s">
        <v>1</v>
      </c>
      <c r="N268" s="227" t="s">
        <v>45</v>
      </c>
      <c r="O268" s="90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0" t="s">
        <v>139</v>
      </c>
      <c r="AT268" s="230" t="s">
        <v>135</v>
      </c>
      <c r="AU268" s="230" t="s">
        <v>90</v>
      </c>
      <c r="AY268" s="16" t="s">
        <v>132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6" t="s">
        <v>88</v>
      </c>
      <c r="BK268" s="231">
        <f>ROUND(I268*H268,2)</f>
        <v>0</v>
      </c>
      <c r="BL268" s="16" t="s">
        <v>139</v>
      </c>
      <c r="BM268" s="230" t="s">
        <v>744</v>
      </c>
    </row>
    <row r="269" s="2" customFormat="1">
      <c r="A269" s="37"/>
      <c r="B269" s="38"/>
      <c r="C269" s="39"/>
      <c r="D269" s="234" t="s">
        <v>166</v>
      </c>
      <c r="E269" s="39"/>
      <c r="F269" s="255" t="s">
        <v>415</v>
      </c>
      <c r="G269" s="39"/>
      <c r="H269" s="39"/>
      <c r="I269" s="256"/>
      <c r="J269" s="39"/>
      <c r="K269" s="39"/>
      <c r="L269" s="43"/>
      <c r="M269" s="257"/>
      <c r="N269" s="258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166</v>
      </c>
      <c r="AU269" s="16" t="s">
        <v>90</v>
      </c>
    </row>
    <row r="270" s="13" customFormat="1">
      <c r="A270" s="13"/>
      <c r="B270" s="232"/>
      <c r="C270" s="233"/>
      <c r="D270" s="234" t="s">
        <v>141</v>
      </c>
      <c r="E270" s="235" t="s">
        <v>1</v>
      </c>
      <c r="F270" s="236" t="s">
        <v>745</v>
      </c>
      <c r="G270" s="233"/>
      <c r="H270" s="237">
        <v>1.95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141</v>
      </c>
      <c r="AU270" s="243" t="s">
        <v>90</v>
      </c>
      <c r="AV270" s="13" t="s">
        <v>90</v>
      </c>
      <c r="AW270" s="13" t="s">
        <v>36</v>
      </c>
      <c r="AX270" s="13" t="s">
        <v>88</v>
      </c>
      <c r="AY270" s="243" t="s">
        <v>132</v>
      </c>
    </row>
    <row r="271" s="2" customFormat="1" ht="33" customHeight="1">
      <c r="A271" s="37"/>
      <c r="B271" s="38"/>
      <c r="C271" s="218" t="s">
        <v>417</v>
      </c>
      <c r="D271" s="218" t="s">
        <v>135</v>
      </c>
      <c r="E271" s="219" t="s">
        <v>418</v>
      </c>
      <c r="F271" s="220" t="s">
        <v>419</v>
      </c>
      <c r="G271" s="221" t="s">
        <v>138</v>
      </c>
      <c r="H271" s="222">
        <v>39</v>
      </c>
      <c r="I271" s="223"/>
      <c r="J271" s="224">
        <f>ROUND(I271*H271,2)</f>
        <v>0</v>
      </c>
      <c r="K271" s="225"/>
      <c r="L271" s="43"/>
      <c r="M271" s="226" t="s">
        <v>1</v>
      </c>
      <c r="N271" s="227" t="s">
        <v>45</v>
      </c>
      <c r="O271" s="90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0" t="s">
        <v>139</v>
      </c>
      <c r="AT271" s="230" t="s">
        <v>135</v>
      </c>
      <c r="AU271" s="230" t="s">
        <v>90</v>
      </c>
      <c r="AY271" s="16" t="s">
        <v>132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6" t="s">
        <v>88</v>
      </c>
      <c r="BK271" s="231">
        <f>ROUND(I271*H271,2)</f>
        <v>0</v>
      </c>
      <c r="BL271" s="16" t="s">
        <v>139</v>
      </c>
      <c r="BM271" s="230" t="s">
        <v>746</v>
      </c>
    </row>
    <row r="272" s="2" customFormat="1">
      <c r="A272" s="37"/>
      <c r="B272" s="38"/>
      <c r="C272" s="39"/>
      <c r="D272" s="234" t="s">
        <v>166</v>
      </c>
      <c r="E272" s="39"/>
      <c r="F272" s="255" t="s">
        <v>421</v>
      </c>
      <c r="G272" s="39"/>
      <c r="H272" s="39"/>
      <c r="I272" s="256"/>
      <c r="J272" s="39"/>
      <c r="K272" s="39"/>
      <c r="L272" s="43"/>
      <c r="M272" s="257"/>
      <c r="N272" s="258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166</v>
      </c>
      <c r="AU272" s="16" t="s">
        <v>90</v>
      </c>
    </row>
    <row r="273" s="2" customFormat="1" ht="24.15" customHeight="1">
      <c r="A273" s="37"/>
      <c r="B273" s="38"/>
      <c r="C273" s="218" t="s">
        <v>422</v>
      </c>
      <c r="D273" s="218" t="s">
        <v>135</v>
      </c>
      <c r="E273" s="219" t="s">
        <v>423</v>
      </c>
      <c r="F273" s="220" t="s">
        <v>424</v>
      </c>
      <c r="G273" s="221" t="s">
        <v>138</v>
      </c>
      <c r="H273" s="222">
        <v>78</v>
      </c>
      <c r="I273" s="223"/>
      <c r="J273" s="224">
        <f>ROUND(I273*H273,2)</f>
        <v>0</v>
      </c>
      <c r="K273" s="225"/>
      <c r="L273" s="43"/>
      <c r="M273" s="226" t="s">
        <v>1</v>
      </c>
      <c r="N273" s="227" t="s">
        <v>45</v>
      </c>
      <c r="O273" s="90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139</v>
      </c>
      <c r="AT273" s="230" t="s">
        <v>135</v>
      </c>
      <c r="AU273" s="230" t="s">
        <v>90</v>
      </c>
      <c r="AY273" s="16" t="s">
        <v>132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88</v>
      </c>
      <c r="BK273" s="231">
        <f>ROUND(I273*H273,2)</f>
        <v>0</v>
      </c>
      <c r="BL273" s="16" t="s">
        <v>139</v>
      </c>
      <c r="BM273" s="230" t="s">
        <v>747</v>
      </c>
    </row>
    <row r="274" s="13" customFormat="1">
      <c r="A274" s="13"/>
      <c r="B274" s="232"/>
      <c r="C274" s="233"/>
      <c r="D274" s="234" t="s">
        <v>141</v>
      </c>
      <c r="E274" s="235" t="s">
        <v>1</v>
      </c>
      <c r="F274" s="236" t="s">
        <v>748</v>
      </c>
      <c r="G274" s="233"/>
      <c r="H274" s="237">
        <v>78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141</v>
      </c>
      <c r="AU274" s="243" t="s">
        <v>90</v>
      </c>
      <c r="AV274" s="13" t="s">
        <v>90</v>
      </c>
      <c r="AW274" s="13" t="s">
        <v>36</v>
      </c>
      <c r="AX274" s="13" t="s">
        <v>88</v>
      </c>
      <c r="AY274" s="243" t="s">
        <v>132</v>
      </c>
    </row>
    <row r="275" s="2" customFormat="1" ht="16.5" customHeight="1">
      <c r="A275" s="37"/>
      <c r="B275" s="38"/>
      <c r="C275" s="218" t="s">
        <v>427</v>
      </c>
      <c r="D275" s="218" t="s">
        <v>135</v>
      </c>
      <c r="E275" s="219" t="s">
        <v>428</v>
      </c>
      <c r="F275" s="220" t="s">
        <v>429</v>
      </c>
      <c r="G275" s="221" t="s">
        <v>172</v>
      </c>
      <c r="H275" s="222">
        <v>2.145</v>
      </c>
      <c r="I275" s="223"/>
      <c r="J275" s="224">
        <f>ROUND(I275*H275,2)</f>
        <v>0</v>
      </c>
      <c r="K275" s="225"/>
      <c r="L275" s="43"/>
      <c r="M275" s="226" t="s">
        <v>1</v>
      </c>
      <c r="N275" s="227" t="s">
        <v>45</v>
      </c>
      <c r="O275" s="90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0" t="s">
        <v>139</v>
      </c>
      <c r="AT275" s="230" t="s">
        <v>135</v>
      </c>
      <c r="AU275" s="230" t="s">
        <v>90</v>
      </c>
      <c r="AY275" s="16" t="s">
        <v>132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6" t="s">
        <v>88</v>
      </c>
      <c r="BK275" s="231">
        <f>ROUND(I275*H275,2)</f>
        <v>0</v>
      </c>
      <c r="BL275" s="16" t="s">
        <v>139</v>
      </c>
      <c r="BM275" s="230" t="s">
        <v>749</v>
      </c>
    </row>
    <row r="276" s="2" customFormat="1">
      <c r="A276" s="37"/>
      <c r="B276" s="38"/>
      <c r="C276" s="39"/>
      <c r="D276" s="234" t="s">
        <v>166</v>
      </c>
      <c r="E276" s="39"/>
      <c r="F276" s="255" t="s">
        <v>431</v>
      </c>
      <c r="G276" s="39"/>
      <c r="H276" s="39"/>
      <c r="I276" s="256"/>
      <c r="J276" s="39"/>
      <c r="K276" s="39"/>
      <c r="L276" s="43"/>
      <c r="M276" s="257"/>
      <c r="N276" s="258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166</v>
      </c>
      <c r="AU276" s="16" t="s">
        <v>90</v>
      </c>
    </row>
    <row r="277" s="13" customFormat="1">
      <c r="A277" s="13"/>
      <c r="B277" s="232"/>
      <c r="C277" s="233"/>
      <c r="D277" s="234" t="s">
        <v>141</v>
      </c>
      <c r="E277" s="235" t="s">
        <v>1</v>
      </c>
      <c r="F277" s="236" t="s">
        <v>750</v>
      </c>
      <c r="G277" s="233"/>
      <c r="H277" s="237">
        <v>0.97499999999999998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141</v>
      </c>
      <c r="AU277" s="243" t="s">
        <v>90</v>
      </c>
      <c r="AV277" s="13" t="s">
        <v>90</v>
      </c>
      <c r="AW277" s="13" t="s">
        <v>36</v>
      </c>
      <c r="AX277" s="13" t="s">
        <v>80</v>
      </c>
      <c r="AY277" s="243" t="s">
        <v>132</v>
      </c>
    </row>
    <row r="278" s="13" customFormat="1">
      <c r="A278" s="13"/>
      <c r="B278" s="232"/>
      <c r="C278" s="233"/>
      <c r="D278" s="234" t="s">
        <v>141</v>
      </c>
      <c r="E278" s="235" t="s">
        <v>1</v>
      </c>
      <c r="F278" s="236" t="s">
        <v>751</v>
      </c>
      <c r="G278" s="233"/>
      <c r="H278" s="237">
        <v>1.1699999999999999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141</v>
      </c>
      <c r="AU278" s="243" t="s">
        <v>90</v>
      </c>
      <c r="AV278" s="13" t="s">
        <v>90</v>
      </c>
      <c r="AW278" s="13" t="s">
        <v>36</v>
      </c>
      <c r="AX278" s="13" t="s">
        <v>80</v>
      </c>
      <c r="AY278" s="243" t="s">
        <v>132</v>
      </c>
    </row>
    <row r="279" s="14" customFormat="1">
      <c r="A279" s="14"/>
      <c r="B279" s="259"/>
      <c r="C279" s="260"/>
      <c r="D279" s="234" t="s">
        <v>141</v>
      </c>
      <c r="E279" s="261" t="s">
        <v>1</v>
      </c>
      <c r="F279" s="262" t="s">
        <v>254</v>
      </c>
      <c r="G279" s="260"/>
      <c r="H279" s="263">
        <v>2.145</v>
      </c>
      <c r="I279" s="264"/>
      <c r="J279" s="260"/>
      <c r="K279" s="260"/>
      <c r="L279" s="265"/>
      <c r="M279" s="266"/>
      <c r="N279" s="267"/>
      <c r="O279" s="267"/>
      <c r="P279" s="267"/>
      <c r="Q279" s="267"/>
      <c r="R279" s="267"/>
      <c r="S279" s="267"/>
      <c r="T279" s="26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9" t="s">
        <v>141</v>
      </c>
      <c r="AU279" s="269" t="s">
        <v>90</v>
      </c>
      <c r="AV279" s="14" t="s">
        <v>139</v>
      </c>
      <c r="AW279" s="14" t="s">
        <v>36</v>
      </c>
      <c r="AX279" s="14" t="s">
        <v>88</v>
      </c>
      <c r="AY279" s="269" t="s">
        <v>132</v>
      </c>
    </row>
    <row r="280" s="2" customFormat="1" ht="16.5" customHeight="1">
      <c r="A280" s="37"/>
      <c r="B280" s="38"/>
      <c r="C280" s="218" t="s">
        <v>434</v>
      </c>
      <c r="D280" s="218" t="s">
        <v>135</v>
      </c>
      <c r="E280" s="219" t="s">
        <v>359</v>
      </c>
      <c r="F280" s="220" t="s">
        <v>360</v>
      </c>
      <c r="G280" s="221" t="s">
        <v>223</v>
      </c>
      <c r="H280" s="222">
        <v>26.100000000000001</v>
      </c>
      <c r="I280" s="223"/>
      <c r="J280" s="224">
        <f>ROUND(I280*H280,2)</f>
        <v>0</v>
      </c>
      <c r="K280" s="225"/>
      <c r="L280" s="43"/>
      <c r="M280" s="226" t="s">
        <v>1</v>
      </c>
      <c r="N280" s="227" t="s">
        <v>45</v>
      </c>
      <c r="O280" s="90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0" t="s">
        <v>139</v>
      </c>
      <c r="AT280" s="230" t="s">
        <v>135</v>
      </c>
      <c r="AU280" s="230" t="s">
        <v>90</v>
      </c>
      <c r="AY280" s="16" t="s">
        <v>132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6" t="s">
        <v>88</v>
      </c>
      <c r="BK280" s="231">
        <f>ROUND(I280*H280,2)</f>
        <v>0</v>
      </c>
      <c r="BL280" s="16" t="s">
        <v>139</v>
      </c>
      <c r="BM280" s="230" t="s">
        <v>752</v>
      </c>
    </row>
    <row r="281" s="2" customFormat="1">
      <c r="A281" s="37"/>
      <c r="B281" s="38"/>
      <c r="C281" s="39"/>
      <c r="D281" s="234" t="s">
        <v>166</v>
      </c>
      <c r="E281" s="39"/>
      <c r="F281" s="255" t="s">
        <v>362</v>
      </c>
      <c r="G281" s="39"/>
      <c r="H281" s="39"/>
      <c r="I281" s="256"/>
      <c r="J281" s="39"/>
      <c r="K281" s="39"/>
      <c r="L281" s="43"/>
      <c r="M281" s="257"/>
      <c r="N281" s="258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166</v>
      </c>
      <c r="AU281" s="16" t="s">
        <v>90</v>
      </c>
    </row>
    <row r="282" s="13" customFormat="1">
      <c r="A282" s="13"/>
      <c r="B282" s="232"/>
      <c r="C282" s="233"/>
      <c r="D282" s="234" t="s">
        <v>141</v>
      </c>
      <c r="E282" s="235" t="s">
        <v>1</v>
      </c>
      <c r="F282" s="236" t="s">
        <v>734</v>
      </c>
      <c r="G282" s="233"/>
      <c r="H282" s="237">
        <v>11.699999999999999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141</v>
      </c>
      <c r="AU282" s="243" t="s">
        <v>90</v>
      </c>
      <c r="AV282" s="13" t="s">
        <v>90</v>
      </c>
      <c r="AW282" s="13" t="s">
        <v>36</v>
      </c>
      <c r="AX282" s="13" t="s">
        <v>80</v>
      </c>
      <c r="AY282" s="243" t="s">
        <v>132</v>
      </c>
    </row>
    <row r="283" s="13" customFormat="1">
      <c r="A283" s="13"/>
      <c r="B283" s="232"/>
      <c r="C283" s="233"/>
      <c r="D283" s="234" t="s">
        <v>141</v>
      </c>
      <c r="E283" s="235" t="s">
        <v>1</v>
      </c>
      <c r="F283" s="236" t="s">
        <v>735</v>
      </c>
      <c r="G283" s="233"/>
      <c r="H283" s="237">
        <v>14.4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141</v>
      </c>
      <c r="AU283" s="243" t="s">
        <v>90</v>
      </c>
      <c r="AV283" s="13" t="s">
        <v>90</v>
      </c>
      <c r="AW283" s="13" t="s">
        <v>36</v>
      </c>
      <c r="AX283" s="13" t="s">
        <v>80</v>
      </c>
      <c r="AY283" s="243" t="s">
        <v>132</v>
      </c>
    </row>
    <row r="284" s="14" customFormat="1">
      <c r="A284" s="14"/>
      <c r="B284" s="259"/>
      <c r="C284" s="260"/>
      <c r="D284" s="234" t="s">
        <v>141</v>
      </c>
      <c r="E284" s="261" t="s">
        <v>1</v>
      </c>
      <c r="F284" s="262" t="s">
        <v>254</v>
      </c>
      <c r="G284" s="260"/>
      <c r="H284" s="263">
        <v>26.100000000000001</v>
      </c>
      <c r="I284" s="264"/>
      <c r="J284" s="260"/>
      <c r="K284" s="260"/>
      <c r="L284" s="265"/>
      <c r="M284" s="266"/>
      <c r="N284" s="267"/>
      <c r="O284" s="267"/>
      <c r="P284" s="267"/>
      <c r="Q284" s="267"/>
      <c r="R284" s="267"/>
      <c r="S284" s="267"/>
      <c r="T284" s="26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9" t="s">
        <v>141</v>
      </c>
      <c r="AU284" s="269" t="s">
        <v>90</v>
      </c>
      <c r="AV284" s="14" t="s">
        <v>139</v>
      </c>
      <c r="AW284" s="14" t="s">
        <v>36</v>
      </c>
      <c r="AX284" s="14" t="s">
        <v>88</v>
      </c>
      <c r="AY284" s="269" t="s">
        <v>132</v>
      </c>
    </row>
    <row r="285" s="2" customFormat="1" ht="21.75" customHeight="1">
      <c r="A285" s="37"/>
      <c r="B285" s="38"/>
      <c r="C285" s="218" t="s">
        <v>436</v>
      </c>
      <c r="D285" s="218" t="s">
        <v>135</v>
      </c>
      <c r="E285" s="219" t="s">
        <v>366</v>
      </c>
      <c r="F285" s="220" t="s">
        <v>367</v>
      </c>
      <c r="G285" s="221" t="s">
        <v>223</v>
      </c>
      <c r="H285" s="222">
        <v>26.100000000000001</v>
      </c>
      <c r="I285" s="223"/>
      <c r="J285" s="224">
        <f>ROUND(I285*H285,2)</f>
        <v>0</v>
      </c>
      <c r="K285" s="225"/>
      <c r="L285" s="43"/>
      <c r="M285" s="226" t="s">
        <v>1</v>
      </c>
      <c r="N285" s="227" t="s">
        <v>45</v>
      </c>
      <c r="O285" s="90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0" t="s">
        <v>139</v>
      </c>
      <c r="AT285" s="230" t="s">
        <v>135</v>
      </c>
      <c r="AU285" s="230" t="s">
        <v>90</v>
      </c>
      <c r="AY285" s="16" t="s">
        <v>132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6" t="s">
        <v>88</v>
      </c>
      <c r="BK285" s="231">
        <f>ROUND(I285*H285,2)</f>
        <v>0</v>
      </c>
      <c r="BL285" s="16" t="s">
        <v>139</v>
      </c>
      <c r="BM285" s="230" t="s">
        <v>753</v>
      </c>
    </row>
    <row r="286" s="2" customFormat="1" ht="24.15" customHeight="1">
      <c r="A286" s="37"/>
      <c r="B286" s="38"/>
      <c r="C286" s="218" t="s">
        <v>438</v>
      </c>
      <c r="D286" s="218" t="s">
        <v>135</v>
      </c>
      <c r="E286" s="219" t="s">
        <v>370</v>
      </c>
      <c r="F286" s="220" t="s">
        <v>242</v>
      </c>
      <c r="G286" s="221" t="s">
        <v>223</v>
      </c>
      <c r="H286" s="222">
        <v>130.5</v>
      </c>
      <c r="I286" s="223"/>
      <c r="J286" s="224">
        <f>ROUND(I286*H286,2)</f>
        <v>0</v>
      </c>
      <c r="K286" s="225"/>
      <c r="L286" s="43"/>
      <c r="M286" s="226" t="s">
        <v>1</v>
      </c>
      <c r="N286" s="227" t="s">
        <v>45</v>
      </c>
      <c r="O286" s="90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0" t="s">
        <v>139</v>
      </c>
      <c r="AT286" s="230" t="s">
        <v>135</v>
      </c>
      <c r="AU286" s="230" t="s">
        <v>90</v>
      </c>
      <c r="AY286" s="16" t="s">
        <v>132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6" t="s">
        <v>88</v>
      </c>
      <c r="BK286" s="231">
        <f>ROUND(I286*H286,2)</f>
        <v>0</v>
      </c>
      <c r="BL286" s="16" t="s">
        <v>139</v>
      </c>
      <c r="BM286" s="230" t="s">
        <v>754</v>
      </c>
    </row>
    <row r="287" s="2" customFormat="1">
      <c r="A287" s="37"/>
      <c r="B287" s="38"/>
      <c r="C287" s="39"/>
      <c r="D287" s="234" t="s">
        <v>166</v>
      </c>
      <c r="E287" s="39"/>
      <c r="F287" s="255" t="s">
        <v>372</v>
      </c>
      <c r="G287" s="39"/>
      <c r="H287" s="39"/>
      <c r="I287" s="256"/>
      <c r="J287" s="39"/>
      <c r="K287" s="39"/>
      <c r="L287" s="43"/>
      <c r="M287" s="257"/>
      <c r="N287" s="258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166</v>
      </c>
      <c r="AU287" s="16" t="s">
        <v>90</v>
      </c>
    </row>
    <row r="288" s="13" customFormat="1">
      <c r="A288" s="13"/>
      <c r="B288" s="232"/>
      <c r="C288" s="233"/>
      <c r="D288" s="234" t="s">
        <v>141</v>
      </c>
      <c r="E288" s="235" t="s">
        <v>1</v>
      </c>
      <c r="F288" s="236" t="s">
        <v>738</v>
      </c>
      <c r="G288" s="233"/>
      <c r="H288" s="237">
        <v>130.5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141</v>
      </c>
      <c r="AU288" s="243" t="s">
        <v>90</v>
      </c>
      <c r="AV288" s="13" t="s">
        <v>90</v>
      </c>
      <c r="AW288" s="13" t="s">
        <v>36</v>
      </c>
      <c r="AX288" s="13" t="s">
        <v>88</v>
      </c>
      <c r="AY288" s="243" t="s">
        <v>132</v>
      </c>
    </row>
    <row r="289" s="12" customFormat="1" ht="22.8" customHeight="1">
      <c r="A289" s="12"/>
      <c r="B289" s="202"/>
      <c r="C289" s="203"/>
      <c r="D289" s="204" t="s">
        <v>79</v>
      </c>
      <c r="E289" s="216" t="s">
        <v>440</v>
      </c>
      <c r="F289" s="216" t="s">
        <v>441</v>
      </c>
      <c r="G289" s="203"/>
      <c r="H289" s="203"/>
      <c r="I289" s="206"/>
      <c r="J289" s="217">
        <f>BK289</f>
        <v>0</v>
      </c>
      <c r="K289" s="203"/>
      <c r="L289" s="208"/>
      <c r="M289" s="209"/>
      <c r="N289" s="210"/>
      <c r="O289" s="210"/>
      <c r="P289" s="211">
        <f>P290</f>
        <v>0</v>
      </c>
      <c r="Q289" s="210"/>
      <c r="R289" s="211">
        <f>R290</f>
        <v>0</v>
      </c>
      <c r="S289" s="210"/>
      <c r="T289" s="212">
        <f>T290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3" t="s">
        <v>88</v>
      </c>
      <c r="AT289" s="214" t="s">
        <v>79</v>
      </c>
      <c r="AU289" s="214" t="s">
        <v>88</v>
      </c>
      <c r="AY289" s="213" t="s">
        <v>132</v>
      </c>
      <c r="BK289" s="215">
        <f>BK290</f>
        <v>0</v>
      </c>
    </row>
    <row r="290" s="2" customFormat="1" ht="24.15" customHeight="1">
      <c r="A290" s="37"/>
      <c r="B290" s="38"/>
      <c r="C290" s="218" t="s">
        <v>442</v>
      </c>
      <c r="D290" s="218" t="s">
        <v>135</v>
      </c>
      <c r="E290" s="219" t="s">
        <v>443</v>
      </c>
      <c r="F290" s="220" t="s">
        <v>444</v>
      </c>
      <c r="G290" s="221" t="s">
        <v>172</v>
      </c>
      <c r="H290" s="222">
        <v>22.821999999999999</v>
      </c>
      <c r="I290" s="223"/>
      <c r="J290" s="224">
        <f>ROUND(I290*H290,2)</f>
        <v>0</v>
      </c>
      <c r="K290" s="225"/>
      <c r="L290" s="43"/>
      <c r="M290" s="226" t="s">
        <v>1</v>
      </c>
      <c r="N290" s="227" t="s">
        <v>45</v>
      </c>
      <c r="O290" s="90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0" t="s">
        <v>139</v>
      </c>
      <c r="AT290" s="230" t="s">
        <v>135</v>
      </c>
      <c r="AU290" s="230" t="s">
        <v>90</v>
      </c>
      <c r="AY290" s="16" t="s">
        <v>132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6" t="s">
        <v>88</v>
      </c>
      <c r="BK290" s="231">
        <f>ROUND(I290*H290,2)</f>
        <v>0</v>
      </c>
      <c r="BL290" s="16" t="s">
        <v>139</v>
      </c>
      <c r="BM290" s="230" t="s">
        <v>755</v>
      </c>
    </row>
    <row r="291" s="12" customFormat="1" ht="25.92" customHeight="1">
      <c r="A291" s="12"/>
      <c r="B291" s="202"/>
      <c r="C291" s="203"/>
      <c r="D291" s="204" t="s">
        <v>79</v>
      </c>
      <c r="E291" s="205" t="s">
        <v>446</v>
      </c>
      <c r="F291" s="205" t="s">
        <v>447</v>
      </c>
      <c r="G291" s="203"/>
      <c r="H291" s="203"/>
      <c r="I291" s="206"/>
      <c r="J291" s="207">
        <f>BK291</f>
        <v>0</v>
      </c>
      <c r="K291" s="203"/>
      <c r="L291" s="208"/>
      <c r="M291" s="209"/>
      <c r="N291" s="210"/>
      <c r="O291" s="210"/>
      <c r="P291" s="211">
        <f>P292</f>
        <v>0</v>
      </c>
      <c r="Q291" s="210"/>
      <c r="R291" s="211">
        <f>R292</f>
        <v>0</v>
      </c>
      <c r="S291" s="210"/>
      <c r="T291" s="212">
        <f>T292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3" t="s">
        <v>157</v>
      </c>
      <c r="AT291" s="214" t="s">
        <v>79</v>
      </c>
      <c r="AU291" s="214" t="s">
        <v>80</v>
      </c>
      <c r="AY291" s="213" t="s">
        <v>132</v>
      </c>
      <c r="BK291" s="215">
        <f>BK292</f>
        <v>0</v>
      </c>
    </row>
    <row r="292" s="12" customFormat="1" ht="22.8" customHeight="1">
      <c r="A292" s="12"/>
      <c r="B292" s="202"/>
      <c r="C292" s="203"/>
      <c r="D292" s="204" t="s">
        <v>79</v>
      </c>
      <c r="E292" s="216" t="s">
        <v>448</v>
      </c>
      <c r="F292" s="216" t="s">
        <v>449</v>
      </c>
      <c r="G292" s="203"/>
      <c r="H292" s="203"/>
      <c r="I292" s="206"/>
      <c r="J292" s="217">
        <f>BK292</f>
        <v>0</v>
      </c>
      <c r="K292" s="203"/>
      <c r="L292" s="208"/>
      <c r="M292" s="209"/>
      <c r="N292" s="210"/>
      <c r="O292" s="210"/>
      <c r="P292" s="211">
        <f>SUM(P293:P297)</f>
        <v>0</v>
      </c>
      <c r="Q292" s="210"/>
      <c r="R292" s="211">
        <f>SUM(R293:R297)</f>
        <v>0</v>
      </c>
      <c r="S292" s="210"/>
      <c r="T292" s="212">
        <f>SUM(T293:T297)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3" t="s">
        <v>157</v>
      </c>
      <c r="AT292" s="214" t="s">
        <v>79</v>
      </c>
      <c r="AU292" s="214" t="s">
        <v>88</v>
      </c>
      <c r="AY292" s="213" t="s">
        <v>132</v>
      </c>
      <c r="BK292" s="215">
        <f>SUM(BK293:BK297)</f>
        <v>0</v>
      </c>
    </row>
    <row r="293" s="2" customFormat="1" ht="16.5" customHeight="1">
      <c r="A293" s="37"/>
      <c r="B293" s="38"/>
      <c r="C293" s="218" t="s">
        <v>450</v>
      </c>
      <c r="D293" s="218" t="s">
        <v>135</v>
      </c>
      <c r="E293" s="219" t="s">
        <v>451</v>
      </c>
      <c r="F293" s="220" t="s">
        <v>452</v>
      </c>
      <c r="G293" s="221" t="s">
        <v>453</v>
      </c>
      <c r="H293" s="222">
        <v>1</v>
      </c>
      <c r="I293" s="223"/>
      <c r="J293" s="224">
        <f>ROUND(I293*H293,2)</f>
        <v>0</v>
      </c>
      <c r="K293" s="225"/>
      <c r="L293" s="43"/>
      <c r="M293" s="226" t="s">
        <v>1</v>
      </c>
      <c r="N293" s="227" t="s">
        <v>45</v>
      </c>
      <c r="O293" s="90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0" t="s">
        <v>454</v>
      </c>
      <c r="AT293" s="230" t="s">
        <v>135</v>
      </c>
      <c r="AU293" s="230" t="s">
        <v>90</v>
      </c>
      <c r="AY293" s="16" t="s">
        <v>132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6" t="s">
        <v>88</v>
      </c>
      <c r="BK293" s="231">
        <f>ROUND(I293*H293,2)</f>
        <v>0</v>
      </c>
      <c r="BL293" s="16" t="s">
        <v>454</v>
      </c>
      <c r="BM293" s="230" t="s">
        <v>756</v>
      </c>
    </row>
    <row r="294" s="2" customFormat="1" ht="16.5" customHeight="1">
      <c r="A294" s="37"/>
      <c r="B294" s="38"/>
      <c r="C294" s="218" t="s">
        <v>457</v>
      </c>
      <c r="D294" s="218" t="s">
        <v>135</v>
      </c>
      <c r="E294" s="219" t="s">
        <v>458</v>
      </c>
      <c r="F294" s="220" t="s">
        <v>459</v>
      </c>
      <c r="G294" s="221" t="s">
        <v>453</v>
      </c>
      <c r="H294" s="222">
        <v>1</v>
      </c>
      <c r="I294" s="223"/>
      <c r="J294" s="224">
        <f>ROUND(I294*H294,2)</f>
        <v>0</v>
      </c>
      <c r="K294" s="225"/>
      <c r="L294" s="43"/>
      <c r="M294" s="226" t="s">
        <v>1</v>
      </c>
      <c r="N294" s="227" t="s">
        <v>45</v>
      </c>
      <c r="O294" s="90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0" t="s">
        <v>454</v>
      </c>
      <c r="AT294" s="230" t="s">
        <v>135</v>
      </c>
      <c r="AU294" s="230" t="s">
        <v>90</v>
      </c>
      <c r="AY294" s="16" t="s">
        <v>132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6" t="s">
        <v>88</v>
      </c>
      <c r="BK294" s="231">
        <f>ROUND(I294*H294,2)</f>
        <v>0</v>
      </c>
      <c r="BL294" s="16" t="s">
        <v>454</v>
      </c>
      <c r="BM294" s="230" t="s">
        <v>757</v>
      </c>
    </row>
    <row r="295" s="2" customFormat="1" ht="16.5" customHeight="1">
      <c r="A295" s="37"/>
      <c r="B295" s="38"/>
      <c r="C295" s="218" t="s">
        <v>461</v>
      </c>
      <c r="D295" s="218" t="s">
        <v>135</v>
      </c>
      <c r="E295" s="219" t="s">
        <v>462</v>
      </c>
      <c r="F295" s="220" t="s">
        <v>463</v>
      </c>
      <c r="G295" s="221" t="s">
        <v>453</v>
      </c>
      <c r="H295" s="222">
        <v>1</v>
      </c>
      <c r="I295" s="223"/>
      <c r="J295" s="224">
        <f>ROUND(I295*H295,2)</f>
        <v>0</v>
      </c>
      <c r="K295" s="225"/>
      <c r="L295" s="43"/>
      <c r="M295" s="226" t="s">
        <v>1</v>
      </c>
      <c r="N295" s="227" t="s">
        <v>45</v>
      </c>
      <c r="O295" s="90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0" t="s">
        <v>454</v>
      </c>
      <c r="AT295" s="230" t="s">
        <v>135</v>
      </c>
      <c r="AU295" s="230" t="s">
        <v>90</v>
      </c>
      <c r="AY295" s="16" t="s">
        <v>132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6" t="s">
        <v>88</v>
      </c>
      <c r="BK295" s="231">
        <f>ROUND(I295*H295,2)</f>
        <v>0</v>
      </c>
      <c r="BL295" s="16" t="s">
        <v>454</v>
      </c>
      <c r="BM295" s="230" t="s">
        <v>758</v>
      </c>
    </row>
    <row r="296" s="2" customFormat="1" ht="16.5" customHeight="1">
      <c r="A296" s="37"/>
      <c r="B296" s="38"/>
      <c r="C296" s="218" t="s">
        <v>465</v>
      </c>
      <c r="D296" s="218" t="s">
        <v>135</v>
      </c>
      <c r="E296" s="219" t="s">
        <v>466</v>
      </c>
      <c r="F296" s="220" t="s">
        <v>467</v>
      </c>
      <c r="G296" s="221" t="s">
        <v>453</v>
      </c>
      <c r="H296" s="222">
        <v>1</v>
      </c>
      <c r="I296" s="223"/>
      <c r="J296" s="224">
        <f>ROUND(I296*H296,2)</f>
        <v>0</v>
      </c>
      <c r="K296" s="225"/>
      <c r="L296" s="43"/>
      <c r="M296" s="226" t="s">
        <v>1</v>
      </c>
      <c r="N296" s="227" t="s">
        <v>45</v>
      </c>
      <c r="O296" s="90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0" t="s">
        <v>454</v>
      </c>
      <c r="AT296" s="230" t="s">
        <v>135</v>
      </c>
      <c r="AU296" s="230" t="s">
        <v>90</v>
      </c>
      <c r="AY296" s="16" t="s">
        <v>132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6" t="s">
        <v>88</v>
      </c>
      <c r="BK296" s="231">
        <f>ROUND(I296*H296,2)</f>
        <v>0</v>
      </c>
      <c r="BL296" s="16" t="s">
        <v>454</v>
      </c>
      <c r="BM296" s="230" t="s">
        <v>759</v>
      </c>
    </row>
    <row r="297" s="2" customFormat="1">
      <c r="A297" s="37"/>
      <c r="B297" s="38"/>
      <c r="C297" s="39"/>
      <c r="D297" s="234" t="s">
        <v>166</v>
      </c>
      <c r="E297" s="39"/>
      <c r="F297" s="255" t="s">
        <v>469</v>
      </c>
      <c r="G297" s="39"/>
      <c r="H297" s="39"/>
      <c r="I297" s="256"/>
      <c r="J297" s="39"/>
      <c r="K297" s="39"/>
      <c r="L297" s="43"/>
      <c r="M297" s="270"/>
      <c r="N297" s="271"/>
      <c r="O297" s="272"/>
      <c r="P297" s="272"/>
      <c r="Q297" s="272"/>
      <c r="R297" s="272"/>
      <c r="S297" s="272"/>
      <c r="T297" s="273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166</v>
      </c>
      <c r="AU297" s="16" t="s">
        <v>90</v>
      </c>
    </row>
    <row r="298" s="2" customFormat="1" ht="6.96" customHeight="1">
      <c r="A298" s="37"/>
      <c r="B298" s="65"/>
      <c r="C298" s="66"/>
      <c r="D298" s="66"/>
      <c r="E298" s="66"/>
      <c r="F298" s="66"/>
      <c r="G298" s="66"/>
      <c r="H298" s="66"/>
      <c r="I298" s="66"/>
      <c r="J298" s="66"/>
      <c r="K298" s="66"/>
      <c r="L298" s="43"/>
      <c r="M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</row>
  </sheetData>
  <sheetProtection sheet="1" autoFilter="0" formatColumns="0" formatRows="0" objects="1" scenarios="1" spinCount="100000" saltValue="ofq0h5gWmnv2gaSf6DJa48XUXjx1hkpFMzvAJA1nTkGTxBC0rZxcEPAdJmj1HqmfVl839w8bwZ7l0p2Hvq5Nrw==" hashValue="dBK5FiJsoWbP+FYnAx9pDdIMrobC4KeWn7woZW/2bqU2ndUMTAZbjqgjD0vsInOy7uodExd53aAzNlziCiWEow==" algorithmName="SHA-512" password="CC35"/>
  <autoFilter ref="C124:K29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PD – Výsadby BK16d, BK17a, BK17b a BC10 v k.ú. Veselí-Předměstí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760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25. 11. 2023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38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ROUND((SUM(BE125:BE297)),  2)</f>
        <v>0</v>
      </c>
      <c r="G33" s="37"/>
      <c r="H33" s="37"/>
      <c r="I33" s="154">
        <v>0.20999999999999999</v>
      </c>
      <c r="J33" s="153">
        <f>ROUND(((SUM(BE125:BE297))*I33),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ROUND((SUM(BF125:BF297)),  2)</f>
        <v>0</v>
      </c>
      <c r="G34" s="37"/>
      <c r="H34" s="37"/>
      <c r="I34" s="154">
        <v>0.12</v>
      </c>
      <c r="J34" s="153">
        <f>ROUND(((SUM(BF125:BF297))*I34),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ROUND((SUM(BG125:BG297)),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ROUND((SUM(BH125:BH297)),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ROUND((SUM(BI125:BI297)),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PD – Výsadby BK16d, BK17a, BK17b a BC10 v k.ú. Veselí-Předměstí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BK16d - Biokoridor BK16d (oblasti E, F)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Veselí nad Moravou</v>
      </c>
      <c r="G89" s="39"/>
      <c r="H89" s="39"/>
      <c r="I89" s="31" t="s">
        <v>22</v>
      </c>
      <c r="J89" s="78" t="str">
        <f>IF(J12="","",J12)</f>
        <v>25. 11. 2023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KPÚ pro JMK, pobočka Hodonín</v>
      </c>
      <c r="G91" s="39"/>
      <c r="H91" s="39"/>
      <c r="I91" s="31" t="s">
        <v>32</v>
      </c>
      <c r="J91" s="35" t="str">
        <f>E21</f>
        <v>Fragula,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>Ing. Tomáš Hájek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104</v>
      </c>
      <c r="D94" s="175"/>
      <c r="E94" s="175"/>
      <c r="F94" s="175"/>
      <c r="G94" s="175"/>
      <c r="H94" s="175"/>
      <c r="I94" s="175"/>
      <c r="J94" s="176" t="s">
        <v>105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106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107</v>
      </c>
    </row>
    <row r="97" s="9" customFormat="1" ht="24.96" customHeight="1">
      <c r="A97" s="9"/>
      <c r="B97" s="178"/>
      <c r="C97" s="179"/>
      <c r="D97" s="180" t="s">
        <v>108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109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110</v>
      </c>
      <c r="E99" s="187"/>
      <c r="F99" s="187"/>
      <c r="G99" s="187"/>
      <c r="H99" s="187"/>
      <c r="I99" s="187"/>
      <c r="J99" s="188">
        <f>J171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111</v>
      </c>
      <c r="E100" s="187"/>
      <c r="F100" s="187"/>
      <c r="G100" s="187"/>
      <c r="H100" s="187"/>
      <c r="I100" s="187"/>
      <c r="J100" s="188">
        <f>J204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112</v>
      </c>
      <c r="E101" s="187"/>
      <c r="F101" s="187"/>
      <c r="G101" s="187"/>
      <c r="H101" s="187"/>
      <c r="I101" s="187"/>
      <c r="J101" s="188">
        <f>J234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113</v>
      </c>
      <c r="E102" s="187"/>
      <c r="F102" s="187"/>
      <c r="G102" s="187"/>
      <c r="H102" s="187"/>
      <c r="I102" s="187"/>
      <c r="J102" s="188">
        <f>J252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114</v>
      </c>
      <c r="E103" s="187"/>
      <c r="F103" s="187"/>
      <c r="G103" s="187"/>
      <c r="H103" s="187"/>
      <c r="I103" s="187"/>
      <c r="J103" s="188">
        <f>J289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115</v>
      </c>
      <c r="E104" s="181"/>
      <c r="F104" s="181"/>
      <c r="G104" s="181"/>
      <c r="H104" s="181"/>
      <c r="I104" s="181"/>
      <c r="J104" s="182">
        <f>J291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116</v>
      </c>
      <c r="E105" s="187"/>
      <c r="F105" s="187"/>
      <c r="G105" s="187"/>
      <c r="H105" s="187"/>
      <c r="I105" s="187"/>
      <c r="J105" s="188">
        <f>J292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117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6.25" customHeight="1">
      <c r="A115" s="37"/>
      <c r="B115" s="38"/>
      <c r="C115" s="39"/>
      <c r="D115" s="39"/>
      <c r="E115" s="173" t="str">
        <f>E7</f>
        <v>PD – Výsadby BK16d, BK17a, BK17b a BC10 v k.ú. Veselí-Předměstí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BK16d - Biokoridor BK16d (oblasti E, F)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>Veselí nad Moravou</v>
      </c>
      <c r="G119" s="39"/>
      <c r="H119" s="39"/>
      <c r="I119" s="31" t="s">
        <v>22</v>
      </c>
      <c r="J119" s="78" t="str">
        <f>IF(J12="","",J12)</f>
        <v>25. 11. 2023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KPÚ pro JMK, pobočka Hodonín</v>
      </c>
      <c r="G121" s="39"/>
      <c r="H121" s="39"/>
      <c r="I121" s="31" t="s">
        <v>32</v>
      </c>
      <c r="J121" s="35" t="str">
        <f>E21</f>
        <v>Fragula, s.r.o.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9"/>
      <c r="E122" s="39"/>
      <c r="F122" s="26" t="str">
        <f>IF(E18="","",E18)</f>
        <v>Vyplň údaj</v>
      </c>
      <c r="G122" s="39"/>
      <c r="H122" s="39"/>
      <c r="I122" s="31" t="s">
        <v>37</v>
      </c>
      <c r="J122" s="35" t="str">
        <f>E24</f>
        <v>Ing. Tomáš Hájek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118</v>
      </c>
      <c r="D124" s="193" t="s">
        <v>65</v>
      </c>
      <c r="E124" s="193" t="s">
        <v>61</v>
      </c>
      <c r="F124" s="193" t="s">
        <v>62</v>
      </c>
      <c r="G124" s="193" t="s">
        <v>119</v>
      </c>
      <c r="H124" s="193" t="s">
        <v>120</v>
      </c>
      <c r="I124" s="193" t="s">
        <v>121</v>
      </c>
      <c r="J124" s="194" t="s">
        <v>105</v>
      </c>
      <c r="K124" s="195" t="s">
        <v>122</v>
      </c>
      <c r="L124" s="196"/>
      <c r="M124" s="99" t="s">
        <v>1</v>
      </c>
      <c r="N124" s="100" t="s">
        <v>44</v>
      </c>
      <c r="O124" s="100" t="s">
        <v>123</v>
      </c>
      <c r="P124" s="100" t="s">
        <v>124</v>
      </c>
      <c r="Q124" s="100" t="s">
        <v>125</v>
      </c>
      <c r="R124" s="100" t="s">
        <v>126</v>
      </c>
      <c r="S124" s="100" t="s">
        <v>127</v>
      </c>
      <c r="T124" s="101" t="s">
        <v>128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129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P126+P291</f>
        <v>0</v>
      </c>
      <c r="Q125" s="103"/>
      <c r="R125" s="199">
        <f>R126+R291</f>
        <v>79.7756258</v>
      </c>
      <c r="S125" s="103"/>
      <c r="T125" s="200">
        <f>T126+T291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79</v>
      </c>
      <c r="AU125" s="16" t="s">
        <v>107</v>
      </c>
      <c r="BK125" s="201">
        <f>BK126+BK291</f>
        <v>0</v>
      </c>
    </row>
    <row r="126" s="12" customFormat="1" ht="25.92" customHeight="1">
      <c r="A126" s="12"/>
      <c r="B126" s="202"/>
      <c r="C126" s="203"/>
      <c r="D126" s="204" t="s">
        <v>79</v>
      </c>
      <c r="E126" s="205" t="s">
        <v>130</v>
      </c>
      <c r="F126" s="205" t="s">
        <v>131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P127+P171+P204+P234+P252+P289</f>
        <v>0</v>
      </c>
      <c r="Q126" s="210"/>
      <c r="R126" s="211">
        <f>R127+R171+R204+R234+R252+R289</f>
        <v>79.7756258</v>
      </c>
      <c r="S126" s="210"/>
      <c r="T126" s="212">
        <f>T127+T171+T204+T234+T252+T289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88</v>
      </c>
      <c r="AT126" s="214" t="s">
        <v>79</v>
      </c>
      <c r="AU126" s="214" t="s">
        <v>80</v>
      </c>
      <c r="AY126" s="213" t="s">
        <v>132</v>
      </c>
      <c r="BK126" s="215">
        <f>BK127+BK171+BK204+BK234+BK252+BK289</f>
        <v>0</v>
      </c>
    </row>
    <row r="127" s="12" customFormat="1" ht="22.8" customHeight="1">
      <c r="A127" s="12"/>
      <c r="B127" s="202"/>
      <c r="C127" s="203"/>
      <c r="D127" s="204" t="s">
        <v>79</v>
      </c>
      <c r="E127" s="216" t="s">
        <v>133</v>
      </c>
      <c r="F127" s="216" t="s">
        <v>134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SUM(P128:P170)</f>
        <v>0</v>
      </c>
      <c r="Q127" s="210"/>
      <c r="R127" s="211">
        <f>SUM(R128:R170)</f>
        <v>74.771025800000004</v>
      </c>
      <c r="S127" s="210"/>
      <c r="T127" s="212">
        <f>SUM(T128:T170)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88</v>
      </c>
      <c r="AT127" s="214" t="s">
        <v>79</v>
      </c>
      <c r="AU127" s="214" t="s">
        <v>88</v>
      </c>
      <c r="AY127" s="213" t="s">
        <v>132</v>
      </c>
      <c r="BK127" s="215">
        <f>SUM(BK128:BK170)</f>
        <v>0</v>
      </c>
    </row>
    <row r="128" s="2" customFormat="1" ht="33" customHeight="1">
      <c r="A128" s="37"/>
      <c r="B128" s="38"/>
      <c r="C128" s="218" t="s">
        <v>88</v>
      </c>
      <c r="D128" s="218" t="s">
        <v>135</v>
      </c>
      <c r="E128" s="219" t="s">
        <v>136</v>
      </c>
      <c r="F128" s="220" t="s">
        <v>137</v>
      </c>
      <c r="G128" s="221" t="s">
        <v>138</v>
      </c>
      <c r="H128" s="222">
        <v>138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45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139</v>
      </c>
      <c r="AT128" s="230" t="s">
        <v>135</v>
      </c>
      <c r="AU128" s="230" t="s">
        <v>90</v>
      </c>
      <c r="AY128" s="16" t="s">
        <v>132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88</v>
      </c>
      <c r="BK128" s="231">
        <f>ROUND(I128*H128,2)</f>
        <v>0</v>
      </c>
      <c r="BL128" s="16" t="s">
        <v>139</v>
      </c>
      <c r="BM128" s="230" t="s">
        <v>761</v>
      </c>
    </row>
    <row r="129" s="13" customFormat="1">
      <c r="A129" s="13"/>
      <c r="B129" s="232"/>
      <c r="C129" s="233"/>
      <c r="D129" s="234" t="s">
        <v>141</v>
      </c>
      <c r="E129" s="235" t="s">
        <v>1</v>
      </c>
      <c r="F129" s="236" t="s">
        <v>762</v>
      </c>
      <c r="G129" s="233"/>
      <c r="H129" s="237">
        <v>88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141</v>
      </c>
      <c r="AU129" s="243" t="s">
        <v>90</v>
      </c>
      <c r="AV129" s="13" t="s">
        <v>90</v>
      </c>
      <c r="AW129" s="13" t="s">
        <v>36</v>
      </c>
      <c r="AX129" s="13" t="s">
        <v>80</v>
      </c>
      <c r="AY129" s="243" t="s">
        <v>132</v>
      </c>
    </row>
    <row r="130" s="13" customFormat="1">
      <c r="A130" s="13"/>
      <c r="B130" s="232"/>
      <c r="C130" s="233"/>
      <c r="D130" s="234" t="s">
        <v>141</v>
      </c>
      <c r="E130" s="235" t="s">
        <v>1</v>
      </c>
      <c r="F130" s="236" t="s">
        <v>763</v>
      </c>
      <c r="G130" s="233"/>
      <c r="H130" s="237">
        <v>50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141</v>
      </c>
      <c r="AU130" s="243" t="s">
        <v>90</v>
      </c>
      <c r="AV130" s="13" t="s">
        <v>90</v>
      </c>
      <c r="AW130" s="13" t="s">
        <v>36</v>
      </c>
      <c r="AX130" s="13" t="s">
        <v>80</v>
      </c>
      <c r="AY130" s="243" t="s">
        <v>132</v>
      </c>
    </row>
    <row r="131" s="14" customFormat="1">
      <c r="A131" s="14"/>
      <c r="B131" s="259"/>
      <c r="C131" s="260"/>
      <c r="D131" s="234" t="s">
        <v>141</v>
      </c>
      <c r="E131" s="261" t="s">
        <v>1</v>
      </c>
      <c r="F131" s="262" t="s">
        <v>254</v>
      </c>
      <c r="G131" s="260"/>
      <c r="H131" s="263">
        <v>138</v>
      </c>
      <c r="I131" s="264"/>
      <c r="J131" s="260"/>
      <c r="K131" s="260"/>
      <c r="L131" s="265"/>
      <c r="M131" s="266"/>
      <c r="N131" s="267"/>
      <c r="O131" s="267"/>
      <c r="P131" s="267"/>
      <c r="Q131" s="267"/>
      <c r="R131" s="267"/>
      <c r="S131" s="267"/>
      <c r="T131" s="26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9" t="s">
        <v>141</v>
      </c>
      <c r="AU131" s="269" t="s">
        <v>90</v>
      </c>
      <c r="AV131" s="14" t="s">
        <v>139</v>
      </c>
      <c r="AW131" s="14" t="s">
        <v>36</v>
      </c>
      <c r="AX131" s="14" t="s">
        <v>88</v>
      </c>
      <c r="AY131" s="269" t="s">
        <v>132</v>
      </c>
    </row>
    <row r="132" s="2" customFormat="1" ht="24.15" customHeight="1">
      <c r="A132" s="37"/>
      <c r="B132" s="38"/>
      <c r="C132" s="218" t="s">
        <v>90</v>
      </c>
      <c r="D132" s="218" t="s">
        <v>135</v>
      </c>
      <c r="E132" s="219" t="s">
        <v>143</v>
      </c>
      <c r="F132" s="220" t="s">
        <v>144</v>
      </c>
      <c r="G132" s="221" t="s">
        <v>138</v>
      </c>
      <c r="H132" s="222">
        <v>138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45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139</v>
      </c>
      <c r="AT132" s="230" t="s">
        <v>135</v>
      </c>
      <c r="AU132" s="230" t="s">
        <v>90</v>
      </c>
      <c r="AY132" s="16" t="s">
        <v>132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88</v>
      </c>
      <c r="BK132" s="231">
        <f>ROUND(I132*H132,2)</f>
        <v>0</v>
      </c>
      <c r="BL132" s="16" t="s">
        <v>139</v>
      </c>
      <c r="BM132" s="230" t="s">
        <v>764</v>
      </c>
    </row>
    <row r="133" s="2" customFormat="1" ht="33" customHeight="1">
      <c r="A133" s="37"/>
      <c r="B133" s="38"/>
      <c r="C133" s="244" t="s">
        <v>146</v>
      </c>
      <c r="D133" s="244" t="s">
        <v>147</v>
      </c>
      <c r="E133" s="245" t="s">
        <v>148</v>
      </c>
      <c r="F133" s="246" t="s">
        <v>149</v>
      </c>
      <c r="G133" s="247" t="s">
        <v>138</v>
      </c>
      <c r="H133" s="248">
        <v>88</v>
      </c>
      <c r="I133" s="249"/>
      <c r="J133" s="250">
        <f>ROUND(I133*H133,2)</f>
        <v>0</v>
      </c>
      <c r="K133" s="251"/>
      <c r="L133" s="252"/>
      <c r="M133" s="253" t="s">
        <v>1</v>
      </c>
      <c r="N133" s="254" t="s">
        <v>45</v>
      </c>
      <c r="O133" s="90"/>
      <c r="P133" s="228">
        <f>O133*H133</f>
        <v>0</v>
      </c>
      <c r="Q133" s="228">
        <v>0.063</v>
      </c>
      <c r="R133" s="228">
        <f>Q133*H133</f>
        <v>5.5440000000000005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150</v>
      </c>
      <c r="AT133" s="230" t="s">
        <v>147</v>
      </c>
      <c r="AU133" s="230" t="s">
        <v>90</v>
      </c>
      <c r="AY133" s="16" t="s">
        <v>132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88</v>
      </c>
      <c r="BK133" s="231">
        <f>ROUND(I133*H133,2)</f>
        <v>0</v>
      </c>
      <c r="BL133" s="16" t="s">
        <v>139</v>
      </c>
      <c r="BM133" s="230" t="s">
        <v>765</v>
      </c>
    </row>
    <row r="134" s="2" customFormat="1" ht="33" customHeight="1">
      <c r="A134" s="37"/>
      <c r="B134" s="38"/>
      <c r="C134" s="244" t="s">
        <v>139</v>
      </c>
      <c r="D134" s="244" t="s">
        <v>147</v>
      </c>
      <c r="E134" s="245" t="s">
        <v>153</v>
      </c>
      <c r="F134" s="246" t="s">
        <v>154</v>
      </c>
      <c r="G134" s="247" t="s">
        <v>138</v>
      </c>
      <c r="H134" s="248">
        <v>50</v>
      </c>
      <c r="I134" s="249"/>
      <c r="J134" s="250">
        <f>ROUND(I134*H134,2)</f>
        <v>0</v>
      </c>
      <c r="K134" s="251"/>
      <c r="L134" s="252"/>
      <c r="M134" s="253" t="s">
        <v>1</v>
      </c>
      <c r="N134" s="254" t="s">
        <v>45</v>
      </c>
      <c r="O134" s="90"/>
      <c r="P134" s="228">
        <f>O134*H134</f>
        <v>0</v>
      </c>
      <c r="Q134" s="228">
        <v>0.063</v>
      </c>
      <c r="R134" s="228">
        <f>Q134*H134</f>
        <v>3.1499999999999999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150</v>
      </c>
      <c r="AT134" s="230" t="s">
        <v>147</v>
      </c>
      <c r="AU134" s="230" t="s">
        <v>90</v>
      </c>
      <c r="AY134" s="16" t="s">
        <v>132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88</v>
      </c>
      <c r="BK134" s="231">
        <f>ROUND(I134*H134,2)</f>
        <v>0</v>
      </c>
      <c r="BL134" s="16" t="s">
        <v>139</v>
      </c>
      <c r="BM134" s="230" t="s">
        <v>766</v>
      </c>
    </row>
    <row r="135" s="2" customFormat="1" ht="24.15" customHeight="1">
      <c r="A135" s="37"/>
      <c r="B135" s="38"/>
      <c r="C135" s="218" t="s">
        <v>157</v>
      </c>
      <c r="D135" s="218" t="s">
        <v>135</v>
      </c>
      <c r="E135" s="219" t="s">
        <v>158</v>
      </c>
      <c r="F135" s="220" t="s">
        <v>159</v>
      </c>
      <c r="G135" s="221" t="s">
        <v>138</v>
      </c>
      <c r="H135" s="222">
        <v>138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45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139</v>
      </c>
      <c r="AT135" s="230" t="s">
        <v>135</v>
      </c>
      <c r="AU135" s="230" t="s">
        <v>90</v>
      </c>
      <c r="AY135" s="16" t="s">
        <v>132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88</v>
      </c>
      <c r="BK135" s="231">
        <f>ROUND(I135*H135,2)</f>
        <v>0</v>
      </c>
      <c r="BL135" s="16" t="s">
        <v>139</v>
      </c>
      <c r="BM135" s="230" t="s">
        <v>767</v>
      </c>
    </row>
    <row r="136" s="2" customFormat="1" ht="16.5" customHeight="1">
      <c r="A136" s="37"/>
      <c r="B136" s="38"/>
      <c r="C136" s="244" t="s">
        <v>161</v>
      </c>
      <c r="D136" s="244" t="s">
        <v>147</v>
      </c>
      <c r="E136" s="245" t="s">
        <v>162</v>
      </c>
      <c r="F136" s="246" t="s">
        <v>163</v>
      </c>
      <c r="G136" s="247" t="s">
        <v>164</v>
      </c>
      <c r="H136" s="248">
        <v>5.5199999999999996</v>
      </c>
      <c r="I136" s="249"/>
      <c r="J136" s="250">
        <f>ROUND(I136*H136,2)</f>
        <v>0</v>
      </c>
      <c r="K136" s="251"/>
      <c r="L136" s="252"/>
      <c r="M136" s="253" t="s">
        <v>1</v>
      </c>
      <c r="N136" s="254" t="s">
        <v>45</v>
      </c>
      <c r="O136" s="90"/>
      <c r="P136" s="228">
        <f>O136*H136</f>
        <v>0</v>
      </c>
      <c r="Q136" s="228">
        <v>0.001</v>
      </c>
      <c r="R136" s="228">
        <f>Q136*H136</f>
        <v>0.0055199999999999997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150</v>
      </c>
      <c r="AT136" s="230" t="s">
        <v>147</v>
      </c>
      <c r="AU136" s="230" t="s">
        <v>90</v>
      </c>
      <c r="AY136" s="16" t="s">
        <v>132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88</v>
      </c>
      <c r="BK136" s="231">
        <f>ROUND(I136*H136,2)</f>
        <v>0</v>
      </c>
      <c r="BL136" s="16" t="s">
        <v>139</v>
      </c>
      <c r="BM136" s="230" t="s">
        <v>768</v>
      </c>
    </row>
    <row r="137" s="2" customFormat="1">
      <c r="A137" s="37"/>
      <c r="B137" s="38"/>
      <c r="C137" s="39"/>
      <c r="D137" s="234" t="s">
        <v>166</v>
      </c>
      <c r="E137" s="39"/>
      <c r="F137" s="255" t="s">
        <v>167</v>
      </c>
      <c r="G137" s="39"/>
      <c r="H137" s="39"/>
      <c r="I137" s="256"/>
      <c r="J137" s="39"/>
      <c r="K137" s="39"/>
      <c r="L137" s="43"/>
      <c r="M137" s="257"/>
      <c r="N137" s="258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166</v>
      </c>
      <c r="AU137" s="16" t="s">
        <v>90</v>
      </c>
    </row>
    <row r="138" s="13" customFormat="1">
      <c r="A138" s="13"/>
      <c r="B138" s="232"/>
      <c r="C138" s="233"/>
      <c r="D138" s="234" t="s">
        <v>141</v>
      </c>
      <c r="E138" s="233"/>
      <c r="F138" s="236" t="s">
        <v>769</v>
      </c>
      <c r="G138" s="233"/>
      <c r="H138" s="237">
        <v>5.5199999999999996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141</v>
      </c>
      <c r="AU138" s="243" t="s">
        <v>90</v>
      </c>
      <c r="AV138" s="13" t="s">
        <v>90</v>
      </c>
      <c r="AW138" s="13" t="s">
        <v>4</v>
      </c>
      <c r="AX138" s="13" t="s">
        <v>88</v>
      </c>
      <c r="AY138" s="243" t="s">
        <v>132</v>
      </c>
    </row>
    <row r="139" s="2" customFormat="1" ht="24.15" customHeight="1">
      <c r="A139" s="37"/>
      <c r="B139" s="38"/>
      <c r="C139" s="218" t="s">
        <v>169</v>
      </c>
      <c r="D139" s="218" t="s">
        <v>135</v>
      </c>
      <c r="E139" s="219" t="s">
        <v>170</v>
      </c>
      <c r="F139" s="220" t="s">
        <v>171</v>
      </c>
      <c r="G139" s="221" t="s">
        <v>172</v>
      </c>
      <c r="H139" s="222">
        <v>0.02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45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139</v>
      </c>
      <c r="AT139" s="230" t="s">
        <v>135</v>
      </c>
      <c r="AU139" s="230" t="s">
        <v>90</v>
      </c>
      <c r="AY139" s="16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88</v>
      </c>
      <c r="BK139" s="231">
        <f>ROUND(I139*H139,2)</f>
        <v>0</v>
      </c>
      <c r="BL139" s="16" t="s">
        <v>139</v>
      </c>
      <c r="BM139" s="230" t="s">
        <v>770</v>
      </c>
    </row>
    <row r="140" s="2" customFormat="1">
      <c r="A140" s="37"/>
      <c r="B140" s="38"/>
      <c r="C140" s="39"/>
      <c r="D140" s="234" t="s">
        <v>166</v>
      </c>
      <c r="E140" s="39"/>
      <c r="F140" s="255" t="s">
        <v>174</v>
      </c>
      <c r="G140" s="39"/>
      <c r="H140" s="39"/>
      <c r="I140" s="256"/>
      <c r="J140" s="39"/>
      <c r="K140" s="39"/>
      <c r="L140" s="43"/>
      <c r="M140" s="257"/>
      <c r="N140" s="258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166</v>
      </c>
      <c r="AU140" s="16" t="s">
        <v>90</v>
      </c>
    </row>
    <row r="141" s="13" customFormat="1">
      <c r="A141" s="13"/>
      <c r="B141" s="232"/>
      <c r="C141" s="233"/>
      <c r="D141" s="234" t="s">
        <v>141</v>
      </c>
      <c r="E141" s="235" t="s">
        <v>1</v>
      </c>
      <c r="F141" s="236" t="s">
        <v>771</v>
      </c>
      <c r="G141" s="233"/>
      <c r="H141" s="237">
        <v>0.02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141</v>
      </c>
      <c r="AU141" s="243" t="s">
        <v>90</v>
      </c>
      <c r="AV141" s="13" t="s">
        <v>90</v>
      </c>
      <c r="AW141" s="13" t="s">
        <v>36</v>
      </c>
      <c r="AX141" s="13" t="s">
        <v>88</v>
      </c>
      <c r="AY141" s="243" t="s">
        <v>132</v>
      </c>
    </row>
    <row r="142" s="2" customFormat="1" ht="24.15" customHeight="1">
      <c r="A142" s="37"/>
      <c r="B142" s="38"/>
      <c r="C142" s="244" t="s">
        <v>150</v>
      </c>
      <c r="D142" s="244" t="s">
        <v>147</v>
      </c>
      <c r="E142" s="245" t="s">
        <v>176</v>
      </c>
      <c r="F142" s="246" t="s">
        <v>177</v>
      </c>
      <c r="G142" s="247" t="s">
        <v>164</v>
      </c>
      <c r="H142" s="248">
        <v>20</v>
      </c>
      <c r="I142" s="249"/>
      <c r="J142" s="250">
        <f>ROUND(I142*H142,2)</f>
        <v>0</v>
      </c>
      <c r="K142" s="251"/>
      <c r="L142" s="252"/>
      <c r="M142" s="253" t="s">
        <v>1</v>
      </c>
      <c r="N142" s="254" t="s">
        <v>45</v>
      </c>
      <c r="O142" s="90"/>
      <c r="P142" s="228">
        <f>O142*H142</f>
        <v>0</v>
      </c>
      <c r="Q142" s="228">
        <v>0.001</v>
      </c>
      <c r="R142" s="228">
        <f>Q142*H142</f>
        <v>0.02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150</v>
      </c>
      <c r="AT142" s="230" t="s">
        <v>147</v>
      </c>
      <c r="AU142" s="230" t="s">
        <v>90</v>
      </c>
      <c r="AY142" s="16" t="s">
        <v>132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88</v>
      </c>
      <c r="BK142" s="231">
        <f>ROUND(I142*H142,2)</f>
        <v>0</v>
      </c>
      <c r="BL142" s="16" t="s">
        <v>139</v>
      </c>
      <c r="BM142" s="230" t="s">
        <v>772</v>
      </c>
    </row>
    <row r="143" s="13" customFormat="1">
      <c r="A143" s="13"/>
      <c r="B143" s="232"/>
      <c r="C143" s="233"/>
      <c r="D143" s="234" t="s">
        <v>141</v>
      </c>
      <c r="E143" s="233"/>
      <c r="F143" s="236" t="s">
        <v>773</v>
      </c>
      <c r="G143" s="233"/>
      <c r="H143" s="237">
        <v>20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141</v>
      </c>
      <c r="AU143" s="243" t="s">
        <v>90</v>
      </c>
      <c r="AV143" s="13" t="s">
        <v>90</v>
      </c>
      <c r="AW143" s="13" t="s">
        <v>4</v>
      </c>
      <c r="AX143" s="13" t="s">
        <v>88</v>
      </c>
      <c r="AY143" s="243" t="s">
        <v>132</v>
      </c>
    </row>
    <row r="144" s="2" customFormat="1" ht="24.15" customHeight="1">
      <c r="A144" s="37"/>
      <c r="B144" s="38"/>
      <c r="C144" s="218" t="s">
        <v>180</v>
      </c>
      <c r="D144" s="218" t="s">
        <v>135</v>
      </c>
      <c r="E144" s="219" t="s">
        <v>181</v>
      </c>
      <c r="F144" s="220" t="s">
        <v>182</v>
      </c>
      <c r="G144" s="221" t="s">
        <v>138</v>
      </c>
      <c r="H144" s="222">
        <v>138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45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139</v>
      </c>
      <c r="AT144" s="230" t="s">
        <v>135</v>
      </c>
      <c r="AU144" s="230" t="s">
        <v>90</v>
      </c>
      <c r="AY144" s="16" t="s">
        <v>132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88</v>
      </c>
      <c r="BK144" s="231">
        <f>ROUND(I144*H144,2)</f>
        <v>0</v>
      </c>
      <c r="BL144" s="16" t="s">
        <v>139</v>
      </c>
      <c r="BM144" s="230" t="s">
        <v>774</v>
      </c>
    </row>
    <row r="145" s="2" customFormat="1" ht="24.15" customHeight="1">
      <c r="A145" s="37"/>
      <c r="B145" s="38"/>
      <c r="C145" s="218" t="s">
        <v>184</v>
      </c>
      <c r="D145" s="218" t="s">
        <v>135</v>
      </c>
      <c r="E145" s="219" t="s">
        <v>185</v>
      </c>
      <c r="F145" s="220" t="s">
        <v>186</v>
      </c>
      <c r="G145" s="221" t="s">
        <v>187</v>
      </c>
      <c r="H145" s="222">
        <v>57.960000000000001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45</v>
      </c>
      <c r="O145" s="90"/>
      <c r="P145" s="228">
        <f>O145*H145</f>
        <v>0</v>
      </c>
      <c r="Q145" s="228">
        <v>3.0000000000000001E-05</v>
      </c>
      <c r="R145" s="228">
        <f>Q145*H145</f>
        <v>0.0017388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139</v>
      </c>
      <c r="AT145" s="230" t="s">
        <v>135</v>
      </c>
      <c r="AU145" s="230" t="s">
        <v>90</v>
      </c>
      <c r="AY145" s="16" t="s">
        <v>132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88</v>
      </c>
      <c r="BK145" s="231">
        <f>ROUND(I145*H145,2)</f>
        <v>0</v>
      </c>
      <c r="BL145" s="16" t="s">
        <v>139</v>
      </c>
      <c r="BM145" s="230" t="s">
        <v>775</v>
      </c>
    </row>
    <row r="146" s="2" customFormat="1">
      <c r="A146" s="37"/>
      <c r="B146" s="38"/>
      <c r="C146" s="39"/>
      <c r="D146" s="234" t="s">
        <v>166</v>
      </c>
      <c r="E146" s="39"/>
      <c r="F146" s="255" t="s">
        <v>189</v>
      </c>
      <c r="G146" s="39"/>
      <c r="H146" s="39"/>
      <c r="I146" s="256"/>
      <c r="J146" s="39"/>
      <c r="K146" s="39"/>
      <c r="L146" s="43"/>
      <c r="M146" s="257"/>
      <c r="N146" s="258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166</v>
      </c>
      <c r="AU146" s="16" t="s">
        <v>90</v>
      </c>
    </row>
    <row r="147" s="13" customFormat="1">
      <c r="A147" s="13"/>
      <c r="B147" s="232"/>
      <c r="C147" s="233"/>
      <c r="D147" s="234" t="s">
        <v>141</v>
      </c>
      <c r="E147" s="235" t="s">
        <v>1</v>
      </c>
      <c r="F147" s="236" t="s">
        <v>776</v>
      </c>
      <c r="G147" s="233"/>
      <c r="H147" s="237">
        <v>57.960000000000001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141</v>
      </c>
      <c r="AU147" s="243" t="s">
        <v>90</v>
      </c>
      <c r="AV147" s="13" t="s">
        <v>90</v>
      </c>
      <c r="AW147" s="13" t="s">
        <v>36</v>
      </c>
      <c r="AX147" s="13" t="s">
        <v>88</v>
      </c>
      <c r="AY147" s="243" t="s">
        <v>132</v>
      </c>
    </row>
    <row r="148" s="2" customFormat="1" ht="24.15" customHeight="1">
      <c r="A148" s="37"/>
      <c r="B148" s="38"/>
      <c r="C148" s="244" t="s">
        <v>191</v>
      </c>
      <c r="D148" s="244" t="s">
        <v>147</v>
      </c>
      <c r="E148" s="245" t="s">
        <v>192</v>
      </c>
      <c r="F148" s="246" t="s">
        <v>193</v>
      </c>
      <c r="G148" s="247" t="s">
        <v>187</v>
      </c>
      <c r="H148" s="248">
        <v>66.653999999999996</v>
      </c>
      <c r="I148" s="249"/>
      <c r="J148" s="250">
        <f>ROUND(I148*H148,2)</f>
        <v>0</v>
      </c>
      <c r="K148" s="251"/>
      <c r="L148" s="252"/>
      <c r="M148" s="253" t="s">
        <v>1</v>
      </c>
      <c r="N148" s="254" t="s">
        <v>45</v>
      </c>
      <c r="O148" s="90"/>
      <c r="P148" s="228">
        <f>O148*H148</f>
        <v>0</v>
      </c>
      <c r="Q148" s="228">
        <v>0.00050000000000000001</v>
      </c>
      <c r="R148" s="228">
        <f>Q148*H148</f>
        <v>0.033326999999999996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150</v>
      </c>
      <c r="AT148" s="230" t="s">
        <v>147</v>
      </c>
      <c r="AU148" s="230" t="s">
        <v>90</v>
      </c>
      <c r="AY148" s="16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88</v>
      </c>
      <c r="BK148" s="231">
        <f>ROUND(I148*H148,2)</f>
        <v>0</v>
      </c>
      <c r="BL148" s="16" t="s">
        <v>139</v>
      </c>
      <c r="BM148" s="230" t="s">
        <v>777</v>
      </c>
    </row>
    <row r="149" s="13" customFormat="1">
      <c r="A149" s="13"/>
      <c r="B149" s="232"/>
      <c r="C149" s="233"/>
      <c r="D149" s="234" t="s">
        <v>141</v>
      </c>
      <c r="E149" s="233"/>
      <c r="F149" s="236" t="s">
        <v>778</v>
      </c>
      <c r="G149" s="233"/>
      <c r="H149" s="237">
        <v>66.653999999999996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141</v>
      </c>
      <c r="AU149" s="243" t="s">
        <v>90</v>
      </c>
      <c r="AV149" s="13" t="s">
        <v>90</v>
      </c>
      <c r="AW149" s="13" t="s">
        <v>4</v>
      </c>
      <c r="AX149" s="13" t="s">
        <v>88</v>
      </c>
      <c r="AY149" s="243" t="s">
        <v>132</v>
      </c>
    </row>
    <row r="150" s="2" customFormat="1" ht="24.15" customHeight="1">
      <c r="A150" s="37"/>
      <c r="B150" s="38"/>
      <c r="C150" s="218" t="s">
        <v>8</v>
      </c>
      <c r="D150" s="218" t="s">
        <v>135</v>
      </c>
      <c r="E150" s="219" t="s">
        <v>196</v>
      </c>
      <c r="F150" s="220" t="s">
        <v>197</v>
      </c>
      <c r="G150" s="221" t="s">
        <v>138</v>
      </c>
      <c r="H150" s="222">
        <v>138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45</v>
      </c>
      <c r="O150" s="90"/>
      <c r="P150" s="228">
        <f>O150*H150</f>
        <v>0</v>
      </c>
      <c r="Q150" s="228">
        <v>6.0000000000000002E-05</v>
      </c>
      <c r="R150" s="228">
        <f>Q150*H150</f>
        <v>0.0082800000000000009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139</v>
      </c>
      <c r="AT150" s="230" t="s">
        <v>135</v>
      </c>
      <c r="AU150" s="230" t="s">
        <v>90</v>
      </c>
      <c r="AY150" s="16" t="s">
        <v>132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88</v>
      </c>
      <c r="BK150" s="231">
        <f>ROUND(I150*H150,2)</f>
        <v>0</v>
      </c>
      <c r="BL150" s="16" t="s">
        <v>139</v>
      </c>
      <c r="BM150" s="230" t="s">
        <v>779</v>
      </c>
    </row>
    <row r="151" s="2" customFormat="1" ht="24.15" customHeight="1">
      <c r="A151" s="37"/>
      <c r="B151" s="38"/>
      <c r="C151" s="244" t="s">
        <v>199</v>
      </c>
      <c r="D151" s="244" t="s">
        <v>147</v>
      </c>
      <c r="E151" s="245" t="s">
        <v>200</v>
      </c>
      <c r="F151" s="246" t="s">
        <v>201</v>
      </c>
      <c r="G151" s="247" t="s">
        <v>138</v>
      </c>
      <c r="H151" s="248">
        <v>414</v>
      </c>
      <c r="I151" s="249"/>
      <c r="J151" s="250">
        <f>ROUND(I151*H151,2)</f>
        <v>0</v>
      </c>
      <c r="K151" s="251"/>
      <c r="L151" s="252"/>
      <c r="M151" s="253" t="s">
        <v>1</v>
      </c>
      <c r="N151" s="254" t="s">
        <v>45</v>
      </c>
      <c r="O151" s="90"/>
      <c r="P151" s="228">
        <f>O151*H151</f>
        <v>0</v>
      </c>
      <c r="Q151" s="228">
        <v>0.0058999999999999999</v>
      </c>
      <c r="R151" s="228">
        <f>Q151*H151</f>
        <v>2.4426000000000001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150</v>
      </c>
      <c r="AT151" s="230" t="s">
        <v>147</v>
      </c>
      <c r="AU151" s="230" t="s">
        <v>90</v>
      </c>
      <c r="AY151" s="16" t="s">
        <v>132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88</v>
      </c>
      <c r="BK151" s="231">
        <f>ROUND(I151*H151,2)</f>
        <v>0</v>
      </c>
      <c r="BL151" s="16" t="s">
        <v>139</v>
      </c>
      <c r="BM151" s="230" t="s">
        <v>780</v>
      </c>
    </row>
    <row r="152" s="13" customFormat="1">
      <c r="A152" s="13"/>
      <c r="B152" s="232"/>
      <c r="C152" s="233"/>
      <c r="D152" s="234" t="s">
        <v>141</v>
      </c>
      <c r="E152" s="233"/>
      <c r="F152" s="236" t="s">
        <v>781</v>
      </c>
      <c r="G152" s="233"/>
      <c r="H152" s="237">
        <v>414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141</v>
      </c>
      <c r="AU152" s="243" t="s">
        <v>90</v>
      </c>
      <c r="AV152" s="13" t="s">
        <v>90</v>
      </c>
      <c r="AW152" s="13" t="s">
        <v>4</v>
      </c>
      <c r="AX152" s="13" t="s">
        <v>88</v>
      </c>
      <c r="AY152" s="243" t="s">
        <v>132</v>
      </c>
    </row>
    <row r="153" s="2" customFormat="1" ht="24.15" customHeight="1">
      <c r="A153" s="37"/>
      <c r="B153" s="38"/>
      <c r="C153" s="244" t="s">
        <v>204</v>
      </c>
      <c r="D153" s="244" t="s">
        <v>147</v>
      </c>
      <c r="E153" s="245" t="s">
        <v>205</v>
      </c>
      <c r="F153" s="246" t="s">
        <v>206</v>
      </c>
      <c r="G153" s="247" t="s">
        <v>138</v>
      </c>
      <c r="H153" s="248">
        <v>414</v>
      </c>
      <c r="I153" s="249"/>
      <c r="J153" s="250">
        <f>ROUND(I153*H153,2)</f>
        <v>0</v>
      </c>
      <c r="K153" s="251"/>
      <c r="L153" s="252"/>
      <c r="M153" s="253" t="s">
        <v>1</v>
      </c>
      <c r="N153" s="254" t="s">
        <v>45</v>
      </c>
      <c r="O153" s="90"/>
      <c r="P153" s="228">
        <f>O153*H153</f>
        <v>0</v>
      </c>
      <c r="Q153" s="228">
        <v>0.00020000000000000001</v>
      </c>
      <c r="R153" s="228">
        <f>Q153*H153</f>
        <v>0.082799999999999999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150</v>
      </c>
      <c r="AT153" s="230" t="s">
        <v>147</v>
      </c>
      <c r="AU153" s="230" t="s">
        <v>90</v>
      </c>
      <c r="AY153" s="16" t="s">
        <v>132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88</v>
      </c>
      <c r="BK153" s="231">
        <f>ROUND(I153*H153,2)</f>
        <v>0</v>
      </c>
      <c r="BL153" s="16" t="s">
        <v>139</v>
      </c>
      <c r="BM153" s="230" t="s">
        <v>782</v>
      </c>
    </row>
    <row r="154" s="2" customFormat="1">
      <c r="A154" s="37"/>
      <c r="B154" s="38"/>
      <c r="C154" s="39"/>
      <c r="D154" s="234" t="s">
        <v>166</v>
      </c>
      <c r="E154" s="39"/>
      <c r="F154" s="255" t="s">
        <v>208</v>
      </c>
      <c r="G154" s="39"/>
      <c r="H154" s="39"/>
      <c r="I154" s="256"/>
      <c r="J154" s="39"/>
      <c r="K154" s="39"/>
      <c r="L154" s="43"/>
      <c r="M154" s="257"/>
      <c r="N154" s="258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166</v>
      </c>
      <c r="AU154" s="16" t="s">
        <v>90</v>
      </c>
    </row>
    <row r="155" s="2" customFormat="1" ht="21.75" customHeight="1">
      <c r="A155" s="37"/>
      <c r="B155" s="38"/>
      <c r="C155" s="218" t="s">
        <v>209</v>
      </c>
      <c r="D155" s="218" t="s">
        <v>135</v>
      </c>
      <c r="E155" s="219" t="s">
        <v>210</v>
      </c>
      <c r="F155" s="220" t="s">
        <v>211</v>
      </c>
      <c r="G155" s="221" t="s">
        <v>138</v>
      </c>
      <c r="H155" s="222">
        <v>138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45</v>
      </c>
      <c r="O155" s="90"/>
      <c r="P155" s="228">
        <f>O155*H155</f>
        <v>0</v>
      </c>
      <c r="Q155" s="228">
        <v>2.0000000000000002E-05</v>
      </c>
      <c r="R155" s="228">
        <f>Q155*H155</f>
        <v>0.0027600000000000003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139</v>
      </c>
      <c r="AT155" s="230" t="s">
        <v>135</v>
      </c>
      <c r="AU155" s="230" t="s">
        <v>90</v>
      </c>
      <c r="AY155" s="16" t="s">
        <v>132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88</v>
      </c>
      <c r="BK155" s="231">
        <f>ROUND(I155*H155,2)</f>
        <v>0</v>
      </c>
      <c r="BL155" s="16" t="s">
        <v>139</v>
      </c>
      <c r="BM155" s="230" t="s">
        <v>783</v>
      </c>
    </row>
    <row r="156" s="2" customFormat="1">
      <c r="A156" s="37"/>
      <c r="B156" s="38"/>
      <c r="C156" s="39"/>
      <c r="D156" s="234" t="s">
        <v>166</v>
      </c>
      <c r="E156" s="39"/>
      <c r="F156" s="255" t="s">
        <v>213</v>
      </c>
      <c r="G156" s="39"/>
      <c r="H156" s="39"/>
      <c r="I156" s="256"/>
      <c r="J156" s="39"/>
      <c r="K156" s="39"/>
      <c r="L156" s="43"/>
      <c r="M156" s="257"/>
      <c r="N156" s="258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166</v>
      </c>
      <c r="AU156" s="16" t="s">
        <v>90</v>
      </c>
    </row>
    <row r="157" s="2" customFormat="1" ht="24.15" customHeight="1">
      <c r="A157" s="37"/>
      <c r="B157" s="38"/>
      <c r="C157" s="218" t="s">
        <v>214</v>
      </c>
      <c r="D157" s="218" t="s">
        <v>135</v>
      </c>
      <c r="E157" s="219" t="s">
        <v>215</v>
      </c>
      <c r="F157" s="220" t="s">
        <v>216</v>
      </c>
      <c r="G157" s="221" t="s">
        <v>187</v>
      </c>
      <c r="H157" s="222">
        <v>110.40000000000001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45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139</v>
      </c>
      <c r="AT157" s="230" t="s">
        <v>135</v>
      </c>
      <c r="AU157" s="230" t="s">
        <v>90</v>
      </c>
      <c r="AY157" s="16" t="s">
        <v>132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88</v>
      </c>
      <c r="BK157" s="231">
        <f>ROUND(I157*H157,2)</f>
        <v>0</v>
      </c>
      <c r="BL157" s="16" t="s">
        <v>139</v>
      </c>
      <c r="BM157" s="230" t="s">
        <v>784</v>
      </c>
    </row>
    <row r="158" s="2" customFormat="1">
      <c r="A158" s="37"/>
      <c r="B158" s="38"/>
      <c r="C158" s="39"/>
      <c r="D158" s="234" t="s">
        <v>166</v>
      </c>
      <c r="E158" s="39"/>
      <c r="F158" s="255" t="s">
        <v>218</v>
      </c>
      <c r="G158" s="39"/>
      <c r="H158" s="39"/>
      <c r="I158" s="256"/>
      <c r="J158" s="39"/>
      <c r="K158" s="39"/>
      <c r="L158" s="43"/>
      <c r="M158" s="257"/>
      <c r="N158" s="258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166</v>
      </c>
      <c r="AU158" s="16" t="s">
        <v>90</v>
      </c>
    </row>
    <row r="159" s="13" customFormat="1">
      <c r="A159" s="13"/>
      <c r="B159" s="232"/>
      <c r="C159" s="233"/>
      <c r="D159" s="234" t="s">
        <v>141</v>
      </c>
      <c r="E159" s="235" t="s">
        <v>1</v>
      </c>
      <c r="F159" s="236" t="s">
        <v>785</v>
      </c>
      <c r="G159" s="233"/>
      <c r="H159" s="237">
        <v>110.40000000000001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141</v>
      </c>
      <c r="AU159" s="243" t="s">
        <v>90</v>
      </c>
      <c r="AV159" s="13" t="s">
        <v>90</v>
      </c>
      <c r="AW159" s="13" t="s">
        <v>36</v>
      </c>
      <c r="AX159" s="13" t="s">
        <v>88</v>
      </c>
      <c r="AY159" s="243" t="s">
        <v>132</v>
      </c>
    </row>
    <row r="160" s="2" customFormat="1" ht="21.75" customHeight="1">
      <c r="A160" s="37"/>
      <c r="B160" s="38"/>
      <c r="C160" s="244" t="s">
        <v>220</v>
      </c>
      <c r="D160" s="244" t="s">
        <v>147</v>
      </c>
      <c r="E160" s="245" t="s">
        <v>221</v>
      </c>
      <c r="F160" s="246" t="s">
        <v>222</v>
      </c>
      <c r="G160" s="247" t="s">
        <v>223</v>
      </c>
      <c r="H160" s="248">
        <v>126.95999999999999</v>
      </c>
      <c r="I160" s="249"/>
      <c r="J160" s="250">
        <f>ROUND(I160*H160,2)</f>
        <v>0</v>
      </c>
      <c r="K160" s="251"/>
      <c r="L160" s="252"/>
      <c r="M160" s="253" t="s">
        <v>1</v>
      </c>
      <c r="N160" s="254" t="s">
        <v>45</v>
      </c>
      <c r="O160" s="90"/>
      <c r="P160" s="228">
        <f>O160*H160</f>
        <v>0</v>
      </c>
      <c r="Q160" s="228">
        <v>0.5</v>
      </c>
      <c r="R160" s="228">
        <f>Q160*H160</f>
        <v>63.479999999999997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150</v>
      </c>
      <c r="AT160" s="230" t="s">
        <v>147</v>
      </c>
      <c r="AU160" s="230" t="s">
        <v>90</v>
      </c>
      <c r="AY160" s="16" t="s">
        <v>132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88</v>
      </c>
      <c r="BK160" s="231">
        <f>ROUND(I160*H160,2)</f>
        <v>0</v>
      </c>
      <c r="BL160" s="16" t="s">
        <v>139</v>
      </c>
      <c r="BM160" s="230" t="s">
        <v>786</v>
      </c>
    </row>
    <row r="161" s="13" customFormat="1">
      <c r="A161" s="13"/>
      <c r="B161" s="232"/>
      <c r="C161" s="233"/>
      <c r="D161" s="234" t="s">
        <v>141</v>
      </c>
      <c r="E161" s="233"/>
      <c r="F161" s="236" t="s">
        <v>787</v>
      </c>
      <c r="G161" s="233"/>
      <c r="H161" s="237">
        <v>126.95999999999999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141</v>
      </c>
      <c r="AU161" s="243" t="s">
        <v>90</v>
      </c>
      <c r="AV161" s="13" t="s">
        <v>90</v>
      </c>
      <c r="AW161" s="13" t="s">
        <v>4</v>
      </c>
      <c r="AX161" s="13" t="s">
        <v>88</v>
      </c>
      <c r="AY161" s="243" t="s">
        <v>132</v>
      </c>
    </row>
    <row r="162" s="2" customFormat="1" ht="24.15" customHeight="1">
      <c r="A162" s="37"/>
      <c r="B162" s="38"/>
      <c r="C162" s="218" t="s">
        <v>226</v>
      </c>
      <c r="D162" s="218" t="s">
        <v>135</v>
      </c>
      <c r="E162" s="219" t="s">
        <v>227</v>
      </c>
      <c r="F162" s="220" t="s">
        <v>228</v>
      </c>
      <c r="G162" s="221" t="s">
        <v>138</v>
      </c>
      <c r="H162" s="222">
        <v>138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45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139</v>
      </c>
      <c r="AT162" s="230" t="s">
        <v>135</v>
      </c>
      <c r="AU162" s="230" t="s">
        <v>90</v>
      </c>
      <c r="AY162" s="16" t="s">
        <v>132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88</v>
      </c>
      <c r="BK162" s="231">
        <f>ROUND(I162*H162,2)</f>
        <v>0</v>
      </c>
      <c r="BL162" s="16" t="s">
        <v>139</v>
      </c>
      <c r="BM162" s="230" t="s">
        <v>788</v>
      </c>
    </row>
    <row r="163" s="2" customFormat="1">
      <c r="A163" s="37"/>
      <c r="B163" s="38"/>
      <c r="C163" s="39"/>
      <c r="D163" s="234" t="s">
        <v>166</v>
      </c>
      <c r="E163" s="39"/>
      <c r="F163" s="255" t="s">
        <v>230</v>
      </c>
      <c r="G163" s="39"/>
      <c r="H163" s="39"/>
      <c r="I163" s="256"/>
      <c r="J163" s="39"/>
      <c r="K163" s="39"/>
      <c r="L163" s="43"/>
      <c r="M163" s="257"/>
      <c r="N163" s="258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166</v>
      </c>
      <c r="AU163" s="16" t="s">
        <v>90</v>
      </c>
    </row>
    <row r="164" s="2" customFormat="1" ht="16.5" customHeight="1">
      <c r="A164" s="37"/>
      <c r="B164" s="38"/>
      <c r="C164" s="218" t="s">
        <v>231</v>
      </c>
      <c r="D164" s="218" t="s">
        <v>135</v>
      </c>
      <c r="E164" s="219" t="s">
        <v>232</v>
      </c>
      <c r="F164" s="220" t="s">
        <v>233</v>
      </c>
      <c r="G164" s="221" t="s">
        <v>223</v>
      </c>
      <c r="H164" s="222">
        <v>8.2799999999999994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45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139</v>
      </c>
      <c r="AT164" s="230" t="s">
        <v>135</v>
      </c>
      <c r="AU164" s="230" t="s">
        <v>90</v>
      </c>
      <c r="AY164" s="16" t="s">
        <v>132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88</v>
      </c>
      <c r="BK164" s="231">
        <f>ROUND(I164*H164,2)</f>
        <v>0</v>
      </c>
      <c r="BL164" s="16" t="s">
        <v>139</v>
      </c>
      <c r="BM164" s="230" t="s">
        <v>789</v>
      </c>
    </row>
    <row r="165" s="2" customFormat="1">
      <c r="A165" s="37"/>
      <c r="B165" s="38"/>
      <c r="C165" s="39"/>
      <c r="D165" s="234" t="s">
        <v>166</v>
      </c>
      <c r="E165" s="39"/>
      <c r="F165" s="255" t="s">
        <v>235</v>
      </c>
      <c r="G165" s="39"/>
      <c r="H165" s="39"/>
      <c r="I165" s="256"/>
      <c r="J165" s="39"/>
      <c r="K165" s="39"/>
      <c r="L165" s="43"/>
      <c r="M165" s="257"/>
      <c r="N165" s="258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166</v>
      </c>
      <c r="AU165" s="16" t="s">
        <v>90</v>
      </c>
    </row>
    <row r="166" s="13" customFormat="1">
      <c r="A166" s="13"/>
      <c r="B166" s="232"/>
      <c r="C166" s="233"/>
      <c r="D166" s="234" t="s">
        <v>141</v>
      </c>
      <c r="E166" s="235" t="s">
        <v>1</v>
      </c>
      <c r="F166" s="236" t="s">
        <v>790</v>
      </c>
      <c r="G166" s="233"/>
      <c r="H166" s="237">
        <v>8.2799999999999994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141</v>
      </c>
      <c r="AU166" s="243" t="s">
        <v>90</v>
      </c>
      <c r="AV166" s="13" t="s">
        <v>90</v>
      </c>
      <c r="AW166" s="13" t="s">
        <v>36</v>
      </c>
      <c r="AX166" s="13" t="s">
        <v>88</v>
      </c>
      <c r="AY166" s="243" t="s">
        <v>132</v>
      </c>
    </row>
    <row r="167" s="2" customFormat="1" ht="21.75" customHeight="1">
      <c r="A167" s="37"/>
      <c r="B167" s="38"/>
      <c r="C167" s="218" t="s">
        <v>237</v>
      </c>
      <c r="D167" s="218" t="s">
        <v>135</v>
      </c>
      <c r="E167" s="219" t="s">
        <v>238</v>
      </c>
      <c r="F167" s="220" t="s">
        <v>239</v>
      </c>
      <c r="G167" s="221" t="s">
        <v>223</v>
      </c>
      <c r="H167" s="222">
        <v>8.2799999999999994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45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139</v>
      </c>
      <c r="AT167" s="230" t="s">
        <v>135</v>
      </c>
      <c r="AU167" s="230" t="s">
        <v>90</v>
      </c>
      <c r="AY167" s="16" t="s">
        <v>132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88</v>
      </c>
      <c r="BK167" s="231">
        <f>ROUND(I167*H167,2)</f>
        <v>0</v>
      </c>
      <c r="BL167" s="16" t="s">
        <v>139</v>
      </c>
      <c r="BM167" s="230" t="s">
        <v>791</v>
      </c>
    </row>
    <row r="168" s="2" customFormat="1" ht="24.15" customHeight="1">
      <c r="A168" s="37"/>
      <c r="B168" s="38"/>
      <c r="C168" s="218" t="s">
        <v>7</v>
      </c>
      <c r="D168" s="218" t="s">
        <v>135</v>
      </c>
      <c r="E168" s="219" t="s">
        <v>241</v>
      </c>
      <c r="F168" s="220" t="s">
        <v>242</v>
      </c>
      <c r="G168" s="221" t="s">
        <v>223</v>
      </c>
      <c r="H168" s="222">
        <v>41.399999999999999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45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139</v>
      </c>
      <c r="AT168" s="230" t="s">
        <v>135</v>
      </c>
      <c r="AU168" s="230" t="s">
        <v>90</v>
      </c>
      <c r="AY168" s="16" t="s">
        <v>132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88</v>
      </c>
      <c r="BK168" s="231">
        <f>ROUND(I168*H168,2)</f>
        <v>0</v>
      </c>
      <c r="BL168" s="16" t="s">
        <v>139</v>
      </c>
      <c r="BM168" s="230" t="s">
        <v>792</v>
      </c>
    </row>
    <row r="169" s="2" customFormat="1">
      <c r="A169" s="37"/>
      <c r="B169" s="38"/>
      <c r="C169" s="39"/>
      <c r="D169" s="234" t="s">
        <v>166</v>
      </c>
      <c r="E169" s="39"/>
      <c r="F169" s="255" t="s">
        <v>244</v>
      </c>
      <c r="G169" s="39"/>
      <c r="H169" s="39"/>
      <c r="I169" s="256"/>
      <c r="J169" s="39"/>
      <c r="K169" s="39"/>
      <c r="L169" s="43"/>
      <c r="M169" s="257"/>
      <c r="N169" s="258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166</v>
      </c>
      <c r="AU169" s="16" t="s">
        <v>90</v>
      </c>
    </row>
    <row r="170" s="13" customFormat="1">
      <c r="A170" s="13"/>
      <c r="B170" s="232"/>
      <c r="C170" s="233"/>
      <c r="D170" s="234" t="s">
        <v>141</v>
      </c>
      <c r="E170" s="235" t="s">
        <v>1</v>
      </c>
      <c r="F170" s="236" t="s">
        <v>793</v>
      </c>
      <c r="G170" s="233"/>
      <c r="H170" s="237">
        <v>41.399999999999999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141</v>
      </c>
      <c r="AU170" s="243" t="s">
        <v>90</v>
      </c>
      <c r="AV170" s="13" t="s">
        <v>90</v>
      </c>
      <c r="AW170" s="13" t="s">
        <v>36</v>
      </c>
      <c r="AX170" s="13" t="s">
        <v>88</v>
      </c>
      <c r="AY170" s="243" t="s">
        <v>132</v>
      </c>
    </row>
    <row r="171" s="12" customFormat="1" ht="22.8" customHeight="1">
      <c r="A171" s="12"/>
      <c r="B171" s="202"/>
      <c r="C171" s="203"/>
      <c r="D171" s="204" t="s">
        <v>79</v>
      </c>
      <c r="E171" s="216" t="s">
        <v>246</v>
      </c>
      <c r="F171" s="216" t="s">
        <v>247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SUM(P172:P203)</f>
        <v>0</v>
      </c>
      <c r="Q171" s="210"/>
      <c r="R171" s="211">
        <f>SUM(R172:R203)</f>
        <v>5.0045999999999999</v>
      </c>
      <c r="S171" s="210"/>
      <c r="T171" s="212">
        <f>SUM(T172:T203)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88</v>
      </c>
      <c r="AT171" s="214" t="s">
        <v>79</v>
      </c>
      <c r="AU171" s="214" t="s">
        <v>88</v>
      </c>
      <c r="AY171" s="213" t="s">
        <v>132</v>
      </c>
      <c r="BK171" s="215">
        <f>SUM(BK172:BK203)</f>
        <v>0</v>
      </c>
    </row>
    <row r="172" s="2" customFormat="1" ht="33" customHeight="1">
      <c r="A172" s="37"/>
      <c r="B172" s="38"/>
      <c r="C172" s="218" t="s">
        <v>248</v>
      </c>
      <c r="D172" s="218" t="s">
        <v>135</v>
      </c>
      <c r="E172" s="219" t="s">
        <v>249</v>
      </c>
      <c r="F172" s="220" t="s">
        <v>250</v>
      </c>
      <c r="G172" s="221" t="s">
        <v>138</v>
      </c>
      <c r="H172" s="222">
        <v>339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45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139</v>
      </c>
      <c r="AT172" s="230" t="s">
        <v>135</v>
      </c>
      <c r="AU172" s="230" t="s">
        <v>90</v>
      </c>
      <c r="AY172" s="16" t="s">
        <v>132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88</v>
      </c>
      <c r="BK172" s="231">
        <f>ROUND(I172*H172,2)</f>
        <v>0</v>
      </c>
      <c r="BL172" s="16" t="s">
        <v>139</v>
      </c>
      <c r="BM172" s="230" t="s">
        <v>794</v>
      </c>
    </row>
    <row r="173" s="13" customFormat="1">
      <c r="A173" s="13"/>
      <c r="B173" s="232"/>
      <c r="C173" s="233"/>
      <c r="D173" s="234" t="s">
        <v>141</v>
      </c>
      <c r="E173" s="235" t="s">
        <v>1</v>
      </c>
      <c r="F173" s="236" t="s">
        <v>795</v>
      </c>
      <c r="G173" s="233"/>
      <c r="H173" s="237">
        <v>174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141</v>
      </c>
      <c r="AU173" s="243" t="s">
        <v>90</v>
      </c>
      <c r="AV173" s="13" t="s">
        <v>90</v>
      </c>
      <c r="AW173" s="13" t="s">
        <v>36</v>
      </c>
      <c r="AX173" s="13" t="s">
        <v>80</v>
      </c>
      <c r="AY173" s="243" t="s">
        <v>132</v>
      </c>
    </row>
    <row r="174" s="13" customFormat="1">
      <c r="A174" s="13"/>
      <c r="B174" s="232"/>
      <c r="C174" s="233"/>
      <c r="D174" s="234" t="s">
        <v>141</v>
      </c>
      <c r="E174" s="235" t="s">
        <v>1</v>
      </c>
      <c r="F174" s="236" t="s">
        <v>796</v>
      </c>
      <c r="G174" s="233"/>
      <c r="H174" s="237">
        <v>165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141</v>
      </c>
      <c r="AU174" s="243" t="s">
        <v>90</v>
      </c>
      <c r="AV174" s="13" t="s">
        <v>90</v>
      </c>
      <c r="AW174" s="13" t="s">
        <v>36</v>
      </c>
      <c r="AX174" s="13" t="s">
        <v>80</v>
      </c>
      <c r="AY174" s="243" t="s">
        <v>132</v>
      </c>
    </row>
    <row r="175" s="14" customFormat="1">
      <c r="A175" s="14"/>
      <c r="B175" s="259"/>
      <c r="C175" s="260"/>
      <c r="D175" s="234" t="s">
        <v>141</v>
      </c>
      <c r="E175" s="261" t="s">
        <v>1</v>
      </c>
      <c r="F175" s="262" t="s">
        <v>254</v>
      </c>
      <c r="G175" s="260"/>
      <c r="H175" s="263">
        <v>339</v>
      </c>
      <c r="I175" s="264"/>
      <c r="J175" s="260"/>
      <c r="K175" s="260"/>
      <c r="L175" s="265"/>
      <c r="M175" s="266"/>
      <c r="N175" s="267"/>
      <c r="O175" s="267"/>
      <c r="P175" s="267"/>
      <c r="Q175" s="267"/>
      <c r="R175" s="267"/>
      <c r="S175" s="267"/>
      <c r="T175" s="26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9" t="s">
        <v>141</v>
      </c>
      <c r="AU175" s="269" t="s">
        <v>90</v>
      </c>
      <c r="AV175" s="14" t="s">
        <v>139</v>
      </c>
      <c r="AW175" s="14" t="s">
        <v>36</v>
      </c>
      <c r="AX175" s="14" t="s">
        <v>88</v>
      </c>
      <c r="AY175" s="269" t="s">
        <v>132</v>
      </c>
    </row>
    <row r="176" s="2" customFormat="1" ht="33" customHeight="1">
      <c r="A176" s="37"/>
      <c r="B176" s="38"/>
      <c r="C176" s="218" t="s">
        <v>255</v>
      </c>
      <c r="D176" s="218" t="s">
        <v>135</v>
      </c>
      <c r="E176" s="219" t="s">
        <v>256</v>
      </c>
      <c r="F176" s="220" t="s">
        <v>257</v>
      </c>
      <c r="G176" s="221" t="s">
        <v>138</v>
      </c>
      <c r="H176" s="222">
        <v>339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45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139</v>
      </c>
      <c r="AT176" s="230" t="s">
        <v>135</v>
      </c>
      <c r="AU176" s="230" t="s">
        <v>90</v>
      </c>
      <c r="AY176" s="16" t="s">
        <v>132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88</v>
      </c>
      <c r="BK176" s="231">
        <f>ROUND(I176*H176,2)</f>
        <v>0</v>
      </c>
      <c r="BL176" s="16" t="s">
        <v>139</v>
      </c>
      <c r="BM176" s="230" t="s">
        <v>797</v>
      </c>
    </row>
    <row r="177" s="2" customFormat="1" ht="24.15" customHeight="1">
      <c r="A177" s="37"/>
      <c r="B177" s="38"/>
      <c r="C177" s="244" t="s">
        <v>259</v>
      </c>
      <c r="D177" s="244" t="s">
        <v>147</v>
      </c>
      <c r="E177" s="245" t="s">
        <v>260</v>
      </c>
      <c r="F177" s="246" t="s">
        <v>261</v>
      </c>
      <c r="G177" s="247" t="s">
        <v>138</v>
      </c>
      <c r="H177" s="248">
        <v>60</v>
      </c>
      <c r="I177" s="249"/>
      <c r="J177" s="250">
        <f>ROUND(I177*H177,2)</f>
        <v>0</v>
      </c>
      <c r="K177" s="251"/>
      <c r="L177" s="252"/>
      <c r="M177" s="253" t="s">
        <v>1</v>
      </c>
      <c r="N177" s="254" t="s">
        <v>45</v>
      </c>
      <c r="O177" s="90"/>
      <c r="P177" s="228">
        <f>O177*H177</f>
        <v>0</v>
      </c>
      <c r="Q177" s="228">
        <v>0.01</v>
      </c>
      <c r="R177" s="228">
        <f>Q177*H177</f>
        <v>0.59999999999999998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150</v>
      </c>
      <c r="AT177" s="230" t="s">
        <v>147</v>
      </c>
      <c r="AU177" s="230" t="s">
        <v>90</v>
      </c>
      <c r="AY177" s="16" t="s">
        <v>132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88</v>
      </c>
      <c r="BK177" s="231">
        <f>ROUND(I177*H177,2)</f>
        <v>0</v>
      </c>
      <c r="BL177" s="16" t="s">
        <v>139</v>
      </c>
      <c r="BM177" s="230" t="s">
        <v>798</v>
      </c>
    </row>
    <row r="178" s="2" customFormat="1" ht="24.15" customHeight="1">
      <c r="A178" s="37"/>
      <c r="B178" s="38"/>
      <c r="C178" s="244" t="s">
        <v>263</v>
      </c>
      <c r="D178" s="244" t="s">
        <v>147</v>
      </c>
      <c r="E178" s="245" t="s">
        <v>264</v>
      </c>
      <c r="F178" s="246" t="s">
        <v>265</v>
      </c>
      <c r="G178" s="247" t="s">
        <v>138</v>
      </c>
      <c r="H178" s="248">
        <v>60</v>
      </c>
      <c r="I178" s="249"/>
      <c r="J178" s="250">
        <f>ROUND(I178*H178,2)</f>
        <v>0</v>
      </c>
      <c r="K178" s="251"/>
      <c r="L178" s="252"/>
      <c r="M178" s="253" t="s">
        <v>1</v>
      </c>
      <c r="N178" s="254" t="s">
        <v>45</v>
      </c>
      <c r="O178" s="90"/>
      <c r="P178" s="228">
        <f>O178*H178</f>
        <v>0</v>
      </c>
      <c r="Q178" s="228">
        <v>0.01</v>
      </c>
      <c r="R178" s="228">
        <f>Q178*H178</f>
        <v>0.59999999999999998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150</v>
      </c>
      <c r="AT178" s="230" t="s">
        <v>147</v>
      </c>
      <c r="AU178" s="230" t="s">
        <v>90</v>
      </c>
      <c r="AY178" s="16" t="s">
        <v>132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88</v>
      </c>
      <c r="BK178" s="231">
        <f>ROUND(I178*H178,2)</f>
        <v>0</v>
      </c>
      <c r="BL178" s="16" t="s">
        <v>139</v>
      </c>
      <c r="BM178" s="230" t="s">
        <v>799</v>
      </c>
    </row>
    <row r="179" s="2" customFormat="1" ht="24.15" customHeight="1">
      <c r="A179" s="37"/>
      <c r="B179" s="38"/>
      <c r="C179" s="244" t="s">
        <v>267</v>
      </c>
      <c r="D179" s="244" t="s">
        <v>147</v>
      </c>
      <c r="E179" s="245" t="s">
        <v>268</v>
      </c>
      <c r="F179" s="246" t="s">
        <v>269</v>
      </c>
      <c r="G179" s="247" t="s">
        <v>138</v>
      </c>
      <c r="H179" s="248">
        <v>54</v>
      </c>
      <c r="I179" s="249"/>
      <c r="J179" s="250">
        <f>ROUND(I179*H179,2)</f>
        <v>0</v>
      </c>
      <c r="K179" s="251"/>
      <c r="L179" s="252"/>
      <c r="M179" s="253" t="s">
        <v>1</v>
      </c>
      <c r="N179" s="254" t="s">
        <v>45</v>
      </c>
      <c r="O179" s="90"/>
      <c r="P179" s="228">
        <f>O179*H179</f>
        <v>0</v>
      </c>
      <c r="Q179" s="228">
        <v>0.01</v>
      </c>
      <c r="R179" s="228">
        <f>Q179*H179</f>
        <v>0.54000000000000004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150</v>
      </c>
      <c r="AT179" s="230" t="s">
        <v>147</v>
      </c>
      <c r="AU179" s="230" t="s">
        <v>90</v>
      </c>
      <c r="AY179" s="16" t="s">
        <v>132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88</v>
      </c>
      <c r="BK179" s="231">
        <f>ROUND(I179*H179,2)</f>
        <v>0</v>
      </c>
      <c r="BL179" s="16" t="s">
        <v>139</v>
      </c>
      <c r="BM179" s="230" t="s">
        <v>800</v>
      </c>
    </row>
    <row r="180" s="2" customFormat="1" ht="24.15" customHeight="1">
      <c r="A180" s="37"/>
      <c r="B180" s="38"/>
      <c r="C180" s="244" t="s">
        <v>271</v>
      </c>
      <c r="D180" s="244" t="s">
        <v>147</v>
      </c>
      <c r="E180" s="245" t="s">
        <v>272</v>
      </c>
      <c r="F180" s="246" t="s">
        <v>273</v>
      </c>
      <c r="G180" s="247" t="s">
        <v>138</v>
      </c>
      <c r="H180" s="248">
        <v>54</v>
      </c>
      <c r="I180" s="249"/>
      <c r="J180" s="250">
        <f>ROUND(I180*H180,2)</f>
        <v>0</v>
      </c>
      <c r="K180" s="251"/>
      <c r="L180" s="252"/>
      <c r="M180" s="253" t="s">
        <v>1</v>
      </c>
      <c r="N180" s="254" t="s">
        <v>45</v>
      </c>
      <c r="O180" s="90"/>
      <c r="P180" s="228">
        <f>O180*H180</f>
        <v>0</v>
      </c>
      <c r="Q180" s="228">
        <v>0.01</v>
      </c>
      <c r="R180" s="228">
        <f>Q180*H180</f>
        <v>0.54000000000000004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150</v>
      </c>
      <c r="AT180" s="230" t="s">
        <v>147</v>
      </c>
      <c r="AU180" s="230" t="s">
        <v>90</v>
      </c>
      <c r="AY180" s="16" t="s">
        <v>132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88</v>
      </c>
      <c r="BK180" s="231">
        <f>ROUND(I180*H180,2)</f>
        <v>0</v>
      </c>
      <c r="BL180" s="16" t="s">
        <v>139</v>
      </c>
      <c r="BM180" s="230" t="s">
        <v>801</v>
      </c>
    </row>
    <row r="181" s="2" customFormat="1" ht="24.15" customHeight="1">
      <c r="A181" s="37"/>
      <c r="B181" s="38"/>
      <c r="C181" s="244" t="s">
        <v>275</v>
      </c>
      <c r="D181" s="244" t="s">
        <v>147</v>
      </c>
      <c r="E181" s="245" t="s">
        <v>276</v>
      </c>
      <c r="F181" s="246" t="s">
        <v>277</v>
      </c>
      <c r="G181" s="247" t="s">
        <v>138</v>
      </c>
      <c r="H181" s="248">
        <v>54</v>
      </c>
      <c r="I181" s="249"/>
      <c r="J181" s="250">
        <f>ROUND(I181*H181,2)</f>
        <v>0</v>
      </c>
      <c r="K181" s="251"/>
      <c r="L181" s="252"/>
      <c r="M181" s="253" t="s">
        <v>1</v>
      </c>
      <c r="N181" s="254" t="s">
        <v>45</v>
      </c>
      <c r="O181" s="90"/>
      <c r="P181" s="228">
        <f>O181*H181</f>
        <v>0</v>
      </c>
      <c r="Q181" s="228">
        <v>0.01</v>
      </c>
      <c r="R181" s="228">
        <f>Q181*H181</f>
        <v>0.54000000000000004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150</v>
      </c>
      <c r="AT181" s="230" t="s">
        <v>147</v>
      </c>
      <c r="AU181" s="230" t="s">
        <v>90</v>
      </c>
      <c r="AY181" s="16" t="s">
        <v>132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88</v>
      </c>
      <c r="BK181" s="231">
        <f>ROUND(I181*H181,2)</f>
        <v>0</v>
      </c>
      <c r="BL181" s="16" t="s">
        <v>139</v>
      </c>
      <c r="BM181" s="230" t="s">
        <v>802</v>
      </c>
    </row>
    <row r="182" s="2" customFormat="1" ht="24.15" customHeight="1">
      <c r="A182" s="37"/>
      <c r="B182" s="38"/>
      <c r="C182" s="244" t="s">
        <v>279</v>
      </c>
      <c r="D182" s="244" t="s">
        <v>147</v>
      </c>
      <c r="E182" s="245" t="s">
        <v>280</v>
      </c>
      <c r="F182" s="246" t="s">
        <v>281</v>
      </c>
      <c r="G182" s="247" t="s">
        <v>138</v>
      </c>
      <c r="H182" s="248">
        <v>57</v>
      </c>
      <c r="I182" s="249"/>
      <c r="J182" s="250">
        <f>ROUND(I182*H182,2)</f>
        <v>0</v>
      </c>
      <c r="K182" s="251"/>
      <c r="L182" s="252"/>
      <c r="M182" s="253" t="s">
        <v>1</v>
      </c>
      <c r="N182" s="254" t="s">
        <v>45</v>
      </c>
      <c r="O182" s="90"/>
      <c r="P182" s="228">
        <f>O182*H182</f>
        <v>0</v>
      </c>
      <c r="Q182" s="228">
        <v>0.01</v>
      </c>
      <c r="R182" s="228">
        <f>Q182*H182</f>
        <v>0.57000000000000006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150</v>
      </c>
      <c r="AT182" s="230" t="s">
        <v>147</v>
      </c>
      <c r="AU182" s="230" t="s">
        <v>90</v>
      </c>
      <c r="AY182" s="16" t="s">
        <v>132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88</v>
      </c>
      <c r="BK182" s="231">
        <f>ROUND(I182*H182,2)</f>
        <v>0</v>
      </c>
      <c r="BL182" s="16" t="s">
        <v>139</v>
      </c>
      <c r="BM182" s="230" t="s">
        <v>803</v>
      </c>
    </row>
    <row r="183" s="2" customFormat="1" ht="16.5" customHeight="1">
      <c r="A183" s="37"/>
      <c r="B183" s="38"/>
      <c r="C183" s="218" t="s">
        <v>283</v>
      </c>
      <c r="D183" s="218" t="s">
        <v>135</v>
      </c>
      <c r="E183" s="219" t="s">
        <v>284</v>
      </c>
      <c r="F183" s="220" t="s">
        <v>285</v>
      </c>
      <c r="G183" s="221" t="s">
        <v>138</v>
      </c>
      <c r="H183" s="222">
        <v>339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45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139</v>
      </c>
      <c r="AT183" s="230" t="s">
        <v>135</v>
      </c>
      <c r="AU183" s="230" t="s">
        <v>90</v>
      </c>
      <c r="AY183" s="16" t="s">
        <v>132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88</v>
      </c>
      <c r="BK183" s="231">
        <f>ROUND(I183*H183,2)</f>
        <v>0</v>
      </c>
      <c r="BL183" s="16" t="s">
        <v>139</v>
      </c>
      <c r="BM183" s="230" t="s">
        <v>804</v>
      </c>
    </row>
    <row r="184" s="2" customFormat="1" ht="16.5" customHeight="1">
      <c r="A184" s="37"/>
      <c r="B184" s="38"/>
      <c r="C184" s="244" t="s">
        <v>287</v>
      </c>
      <c r="D184" s="244" t="s">
        <v>147</v>
      </c>
      <c r="E184" s="245" t="s">
        <v>288</v>
      </c>
      <c r="F184" s="246" t="s">
        <v>163</v>
      </c>
      <c r="G184" s="247" t="s">
        <v>164</v>
      </c>
      <c r="H184" s="248">
        <v>6.7800000000000002</v>
      </c>
      <c r="I184" s="249"/>
      <c r="J184" s="250">
        <f>ROUND(I184*H184,2)</f>
        <v>0</v>
      </c>
      <c r="K184" s="251"/>
      <c r="L184" s="252"/>
      <c r="M184" s="253" t="s">
        <v>1</v>
      </c>
      <c r="N184" s="254" t="s">
        <v>45</v>
      </c>
      <c r="O184" s="90"/>
      <c r="P184" s="228">
        <f>O184*H184</f>
        <v>0</v>
      </c>
      <c r="Q184" s="228">
        <v>0.001</v>
      </c>
      <c r="R184" s="228">
        <f>Q184*H184</f>
        <v>0.0067800000000000004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150</v>
      </c>
      <c r="AT184" s="230" t="s">
        <v>147</v>
      </c>
      <c r="AU184" s="230" t="s">
        <v>90</v>
      </c>
      <c r="AY184" s="16" t="s">
        <v>132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88</v>
      </c>
      <c r="BK184" s="231">
        <f>ROUND(I184*H184,2)</f>
        <v>0</v>
      </c>
      <c r="BL184" s="16" t="s">
        <v>139</v>
      </c>
      <c r="BM184" s="230" t="s">
        <v>805</v>
      </c>
    </row>
    <row r="185" s="2" customFormat="1">
      <c r="A185" s="37"/>
      <c r="B185" s="38"/>
      <c r="C185" s="39"/>
      <c r="D185" s="234" t="s">
        <v>166</v>
      </c>
      <c r="E185" s="39"/>
      <c r="F185" s="255" t="s">
        <v>290</v>
      </c>
      <c r="G185" s="39"/>
      <c r="H185" s="39"/>
      <c r="I185" s="256"/>
      <c r="J185" s="39"/>
      <c r="K185" s="39"/>
      <c r="L185" s="43"/>
      <c r="M185" s="257"/>
      <c r="N185" s="258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166</v>
      </c>
      <c r="AU185" s="16" t="s">
        <v>90</v>
      </c>
    </row>
    <row r="186" s="13" customFormat="1">
      <c r="A186" s="13"/>
      <c r="B186" s="232"/>
      <c r="C186" s="233"/>
      <c r="D186" s="234" t="s">
        <v>141</v>
      </c>
      <c r="E186" s="233"/>
      <c r="F186" s="236" t="s">
        <v>806</v>
      </c>
      <c r="G186" s="233"/>
      <c r="H186" s="237">
        <v>6.7800000000000002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141</v>
      </c>
      <c r="AU186" s="243" t="s">
        <v>90</v>
      </c>
      <c r="AV186" s="13" t="s">
        <v>90</v>
      </c>
      <c r="AW186" s="13" t="s">
        <v>4</v>
      </c>
      <c r="AX186" s="13" t="s">
        <v>88</v>
      </c>
      <c r="AY186" s="243" t="s">
        <v>132</v>
      </c>
    </row>
    <row r="187" s="2" customFormat="1" ht="24.15" customHeight="1">
      <c r="A187" s="37"/>
      <c r="B187" s="38"/>
      <c r="C187" s="218" t="s">
        <v>292</v>
      </c>
      <c r="D187" s="218" t="s">
        <v>135</v>
      </c>
      <c r="E187" s="219" t="s">
        <v>293</v>
      </c>
      <c r="F187" s="220" t="s">
        <v>294</v>
      </c>
      <c r="G187" s="221" t="s">
        <v>172</v>
      </c>
      <c r="H187" s="222">
        <v>0.01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45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139</v>
      </c>
      <c r="AT187" s="230" t="s">
        <v>135</v>
      </c>
      <c r="AU187" s="230" t="s">
        <v>90</v>
      </c>
      <c r="AY187" s="16" t="s">
        <v>132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88</v>
      </c>
      <c r="BK187" s="231">
        <f>ROUND(I187*H187,2)</f>
        <v>0</v>
      </c>
      <c r="BL187" s="16" t="s">
        <v>139</v>
      </c>
      <c r="BM187" s="230" t="s">
        <v>807</v>
      </c>
    </row>
    <row r="188" s="2" customFormat="1">
      <c r="A188" s="37"/>
      <c r="B188" s="38"/>
      <c r="C188" s="39"/>
      <c r="D188" s="234" t="s">
        <v>166</v>
      </c>
      <c r="E188" s="39"/>
      <c r="F188" s="255" t="s">
        <v>296</v>
      </c>
      <c r="G188" s="39"/>
      <c r="H188" s="39"/>
      <c r="I188" s="256"/>
      <c r="J188" s="39"/>
      <c r="K188" s="39"/>
      <c r="L188" s="43"/>
      <c r="M188" s="257"/>
      <c r="N188" s="258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166</v>
      </c>
      <c r="AU188" s="16" t="s">
        <v>90</v>
      </c>
    </row>
    <row r="189" s="13" customFormat="1">
      <c r="A189" s="13"/>
      <c r="B189" s="232"/>
      <c r="C189" s="233"/>
      <c r="D189" s="234" t="s">
        <v>141</v>
      </c>
      <c r="E189" s="235" t="s">
        <v>1</v>
      </c>
      <c r="F189" s="236" t="s">
        <v>808</v>
      </c>
      <c r="G189" s="233"/>
      <c r="H189" s="237">
        <v>0.01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141</v>
      </c>
      <c r="AU189" s="243" t="s">
        <v>90</v>
      </c>
      <c r="AV189" s="13" t="s">
        <v>90</v>
      </c>
      <c r="AW189" s="13" t="s">
        <v>36</v>
      </c>
      <c r="AX189" s="13" t="s">
        <v>88</v>
      </c>
      <c r="AY189" s="243" t="s">
        <v>132</v>
      </c>
    </row>
    <row r="190" s="2" customFormat="1" ht="24.15" customHeight="1">
      <c r="A190" s="37"/>
      <c r="B190" s="38"/>
      <c r="C190" s="244" t="s">
        <v>298</v>
      </c>
      <c r="D190" s="244" t="s">
        <v>147</v>
      </c>
      <c r="E190" s="245" t="s">
        <v>299</v>
      </c>
      <c r="F190" s="246" t="s">
        <v>177</v>
      </c>
      <c r="G190" s="247" t="s">
        <v>164</v>
      </c>
      <c r="H190" s="248">
        <v>10</v>
      </c>
      <c r="I190" s="249"/>
      <c r="J190" s="250">
        <f>ROUND(I190*H190,2)</f>
        <v>0</v>
      </c>
      <c r="K190" s="251"/>
      <c r="L190" s="252"/>
      <c r="M190" s="253" t="s">
        <v>1</v>
      </c>
      <c r="N190" s="254" t="s">
        <v>45</v>
      </c>
      <c r="O190" s="90"/>
      <c r="P190" s="228">
        <f>O190*H190</f>
        <v>0</v>
      </c>
      <c r="Q190" s="228">
        <v>0.001</v>
      </c>
      <c r="R190" s="228">
        <f>Q190*H190</f>
        <v>0.01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150</v>
      </c>
      <c r="AT190" s="230" t="s">
        <v>147</v>
      </c>
      <c r="AU190" s="230" t="s">
        <v>90</v>
      </c>
      <c r="AY190" s="16" t="s">
        <v>132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88</v>
      </c>
      <c r="BK190" s="231">
        <f>ROUND(I190*H190,2)</f>
        <v>0</v>
      </c>
      <c r="BL190" s="16" t="s">
        <v>139</v>
      </c>
      <c r="BM190" s="230" t="s">
        <v>809</v>
      </c>
    </row>
    <row r="191" s="13" customFormat="1">
      <c r="A191" s="13"/>
      <c r="B191" s="232"/>
      <c r="C191" s="233"/>
      <c r="D191" s="234" t="s">
        <v>141</v>
      </c>
      <c r="E191" s="233"/>
      <c r="F191" s="236" t="s">
        <v>810</v>
      </c>
      <c r="G191" s="233"/>
      <c r="H191" s="237">
        <v>10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141</v>
      </c>
      <c r="AU191" s="243" t="s">
        <v>90</v>
      </c>
      <c r="AV191" s="13" t="s">
        <v>90</v>
      </c>
      <c r="AW191" s="13" t="s">
        <v>4</v>
      </c>
      <c r="AX191" s="13" t="s">
        <v>88</v>
      </c>
      <c r="AY191" s="243" t="s">
        <v>132</v>
      </c>
    </row>
    <row r="192" s="2" customFormat="1" ht="16.5" customHeight="1">
      <c r="A192" s="37"/>
      <c r="B192" s="38"/>
      <c r="C192" s="218" t="s">
        <v>302</v>
      </c>
      <c r="D192" s="218" t="s">
        <v>135</v>
      </c>
      <c r="E192" s="219" t="s">
        <v>303</v>
      </c>
      <c r="F192" s="220" t="s">
        <v>304</v>
      </c>
      <c r="G192" s="221" t="s">
        <v>223</v>
      </c>
      <c r="H192" s="222">
        <v>6.7800000000000002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45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139</v>
      </c>
      <c r="AT192" s="230" t="s">
        <v>135</v>
      </c>
      <c r="AU192" s="230" t="s">
        <v>90</v>
      </c>
      <c r="AY192" s="16" t="s">
        <v>132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88</v>
      </c>
      <c r="BK192" s="231">
        <f>ROUND(I192*H192,2)</f>
        <v>0</v>
      </c>
      <c r="BL192" s="16" t="s">
        <v>139</v>
      </c>
      <c r="BM192" s="230" t="s">
        <v>811</v>
      </c>
    </row>
    <row r="193" s="2" customFormat="1">
      <c r="A193" s="37"/>
      <c r="B193" s="38"/>
      <c r="C193" s="39"/>
      <c r="D193" s="234" t="s">
        <v>166</v>
      </c>
      <c r="E193" s="39"/>
      <c r="F193" s="255" t="s">
        <v>306</v>
      </c>
      <c r="G193" s="39"/>
      <c r="H193" s="39"/>
      <c r="I193" s="256"/>
      <c r="J193" s="39"/>
      <c r="K193" s="39"/>
      <c r="L193" s="43"/>
      <c r="M193" s="257"/>
      <c r="N193" s="258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166</v>
      </c>
      <c r="AU193" s="16" t="s">
        <v>90</v>
      </c>
    </row>
    <row r="194" s="13" customFormat="1">
      <c r="A194" s="13"/>
      <c r="B194" s="232"/>
      <c r="C194" s="233"/>
      <c r="D194" s="234" t="s">
        <v>141</v>
      </c>
      <c r="E194" s="235" t="s">
        <v>1</v>
      </c>
      <c r="F194" s="236" t="s">
        <v>812</v>
      </c>
      <c r="G194" s="233"/>
      <c r="H194" s="237">
        <v>6.7800000000000002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141</v>
      </c>
      <c r="AU194" s="243" t="s">
        <v>90</v>
      </c>
      <c r="AV194" s="13" t="s">
        <v>90</v>
      </c>
      <c r="AW194" s="13" t="s">
        <v>36</v>
      </c>
      <c r="AX194" s="13" t="s">
        <v>88</v>
      </c>
      <c r="AY194" s="243" t="s">
        <v>132</v>
      </c>
    </row>
    <row r="195" s="2" customFormat="1" ht="21.75" customHeight="1">
      <c r="A195" s="37"/>
      <c r="B195" s="38"/>
      <c r="C195" s="218" t="s">
        <v>308</v>
      </c>
      <c r="D195" s="218" t="s">
        <v>135</v>
      </c>
      <c r="E195" s="219" t="s">
        <v>309</v>
      </c>
      <c r="F195" s="220" t="s">
        <v>310</v>
      </c>
      <c r="G195" s="221" t="s">
        <v>223</v>
      </c>
      <c r="H195" s="222">
        <v>6.7800000000000002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45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139</v>
      </c>
      <c r="AT195" s="230" t="s">
        <v>135</v>
      </c>
      <c r="AU195" s="230" t="s">
        <v>90</v>
      </c>
      <c r="AY195" s="16" t="s">
        <v>132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88</v>
      </c>
      <c r="BK195" s="231">
        <f>ROUND(I195*H195,2)</f>
        <v>0</v>
      </c>
      <c r="BL195" s="16" t="s">
        <v>139</v>
      </c>
      <c r="BM195" s="230" t="s">
        <v>813</v>
      </c>
    </row>
    <row r="196" s="2" customFormat="1" ht="24.15" customHeight="1">
      <c r="A196" s="37"/>
      <c r="B196" s="38"/>
      <c r="C196" s="218" t="s">
        <v>312</v>
      </c>
      <c r="D196" s="218" t="s">
        <v>135</v>
      </c>
      <c r="E196" s="219" t="s">
        <v>313</v>
      </c>
      <c r="F196" s="220" t="s">
        <v>242</v>
      </c>
      <c r="G196" s="221" t="s">
        <v>223</v>
      </c>
      <c r="H196" s="222">
        <v>33.899999999999999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45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139</v>
      </c>
      <c r="AT196" s="230" t="s">
        <v>135</v>
      </c>
      <c r="AU196" s="230" t="s">
        <v>90</v>
      </c>
      <c r="AY196" s="16" t="s">
        <v>132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88</v>
      </c>
      <c r="BK196" s="231">
        <f>ROUND(I196*H196,2)</f>
        <v>0</v>
      </c>
      <c r="BL196" s="16" t="s">
        <v>139</v>
      </c>
      <c r="BM196" s="230" t="s">
        <v>814</v>
      </c>
    </row>
    <row r="197" s="2" customFormat="1">
      <c r="A197" s="37"/>
      <c r="B197" s="38"/>
      <c r="C197" s="39"/>
      <c r="D197" s="234" t="s">
        <v>166</v>
      </c>
      <c r="E197" s="39"/>
      <c r="F197" s="255" t="s">
        <v>244</v>
      </c>
      <c r="G197" s="39"/>
      <c r="H197" s="39"/>
      <c r="I197" s="256"/>
      <c r="J197" s="39"/>
      <c r="K197" s="39"/>
      <c r="L197" s="43"/>
      <c r="M197" s="257"/>
      <c r="N197" s="258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166</v>
      </c>
      <c r="AU197" s="16" t="s">
        <v>90</v>
      </c>
    </row>
    <row r="198" s="13" customFormat="1">
      <c r="A198" s="13"/>
      <c r="B198" s="232"/>
      <c r="C198" s="233"/>
      <c r="D198" s="234" t="s">
        <v>141</v>
      </c>
      <c r="E198" s="235" t="s">
        <v>1</v>
      </c>
      <c r="F198" s="236" t="s">
        <v>815</v>
      </c>
      <c r="G198" s="233"/>
      <c r="H198" s="237">
        <v>33.899999999999999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141</v>
      </c>
      <c r="AU198" s="243" t="s">
        <v>90</v>
      </c>
      <c r="AV198" s="13" t="s">
        <v>90</v>
      </c>
      <c r="AW198" s="13" t="s">
        <v>36</v>
      </c>
      <c r="AX198" s="13" t="s">
        <v>88</v>
      </c>
      <c r="AY198" s="243" t="s">
        <v>132</v>
      </c>
    </row>
    <row r="199" s="2" customFormat="1" ht="24.15" customHeight="1">
      <c r="A199" s="37"/>
      <c r="B199" s="38"/>
      <c r="C199" s="218" t="s">
        <v>316</v>
      </c>
      <c r="D199" s="218" t="s">
        <v>135</v>
      </c>
      <c r="E199" s="219" t="s">
        <v>317</v>
      </c>
      <c r="F199" s="220" t="s">
        <v>318</v>
      </c>
      <c r="G199" s="221" t="s">
        <v>319</v>
      </c>
      <c r="H199" s="222">
        <v>1582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45</v>
      </c>
      <c r="O199" s="90"/>
      <c r="P199" s="228">
        <f>O199*H199</f>
        <v>0</v>
      </c>
      <c r="Q199" s="228">
        <v>0.0010100000000000001</v>
      </c>
      <c r="R199" s="228">
        <f>Q199*H199</f>
        <v>1.59782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139</v>
      </c>
      <c r="AT199" s="230" t="s">
        <v>135</v>
      </c>
      <c r="AU199" s="230" t="s">
        <v>90</v>
      </c>
      <c r="AY199" s="16" t="s">
        <v>132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88</v>
      </c>
      <c r="BK199" s="231">
        <f>ROUND(I199*H199,2)</f>
        <v>0</v>
      </c>
      <c r="BL199" s="16" t="s">
        <v>139</v>
      </c>
      <c r="BM199" s="230" t="s">
        <v>816</v>
      </c>
    </row>
    <row r="200" s="2" customFormat="1">
      <c r="A200" s="37"/>
      <c r="B200" s="38"/>
      <c r="C200" s="39"/>
      <c r="D200" s="234" t="s">
        <v>166</v>
      </c>
      <c r="E200" s="39"/>
      <c r="F200" s="255" t="s">
        <v>321</v>
      </c>
      <c r="G200" s="39"/>
      <c r="H200" s="39"/>
      <c r="I200" s="256"/>
      <c r="J200" s="39"/>
      <c r="K200" s="39"/>
      <c r="L200" s="43"/>
      <c r="M200" s="257"/>
      <c r="N200" s="258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166</v>
      </c>
      <c r="AU200" s="16" t="s">
        <v>90</v>
      </c>
    </row>
    <row r="201" s="13" customFormat="1">
      <c r="A201" s="13"/>
      <c r="B201" s="232"/>
      <c r="C201" s="233"/>
      <c r="D201" s="234" t="s">
        <v>141</v>
      </c>
      <c r="E201" s="235" t="s">
        <v>1</v>
      </c>
      <c r="F201" s="236" t="s">
        <v>817</v>
      </c>
      <c r="G201" s="233"/>
      <c r="H201" s="237">
        <v>1582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141</v>
      </c>
      <c r="AU201" s="243" t="s">
        <v>90</v>
      </c>
      <c r="AV201" s="13" t="s">
        <v>90</v>
      </c>
      <c r="AW201" s="13" t="s">
        <v>36</v>
      </c>
      <c r="AX201" s="13" t="s">
        <v>88</v>
      </c>
      <c r="AY201" s="243" t="s">
        <v>132</v>
      </c>
    </row>
    <row r="202" s="2" customFormat="1" ht="24.15" customHeight="1">
      <c r="A202" s="37"/>
      <c r="B202" s="38"/>
      <c r="C202" s="218" t="s">
        <v>323</v>
      </c>
      <c r="D202" s="218" t="s">
        <v>135</v>
      </c>
      <c r="E202" s="219" t="s">
        <v>324</v>
      </c>
      <c r="F202" s="220" t="s">
        <v>325</v>
      </c>
      <c r="G202" s="221" t="s">
        <v>138</v>
      </c>
      <c r="H202" s="222">
        <v>339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45</v>
      </c>
      <c r="O202" s="90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139</v>
      </c>
      <c r="AT202" s="230" t="s">
        <v>135</v>
      </c>
      <c r="AU202" s="230" t="s">
        <v>90</v>
      </c>
      <c r="AY202" s="16" t="s">
        <v>132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88</v>
      </c>
      <c r="BK202" s="231">
        <f>ROUND(I202*H202,2)</f>
        <v>0</v>
      </c>
      <c r="BL202" s="16" t="s">
        <v>139</v>
      </c>
      <c r="BM202" s="230" t="s">
        <v>818</v>
      </c>
    </row>
    <row r="203" s="2" customFormat="1">
      <c r="A203" s="37"/>
      <c r="B203" s="38"/>
      <c r="C203" s="39"/>
      <c r="D203" s="234" t="s">
        <v>166</v>
      </c>
      <c r="E203" s="39"/>
      <c r="F203" s="255" t="s">
        <v>327</v>
      </c>
      <c r="G203" s="39"/>
      <c r="H203" s="39"/>
      <c r="I203" s="256"/>
      <c r="J203" s="39"/>
      <c r="K203" s="39"/>
      <c r="L203" s="43"/>
      <c r="M203" s="257"/>
      <c r="N203" s="258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166</v>
      </c>
      <c r="AU203" s="16" t="s">
        <v>90</v>
      </c>
    </row>
    <row r="204" s="12" customFormat="1" ht="22.8" customHeight="1">
      <c r="A204" s="12"/>
      <c r="B204" s="202"/>
      <c r="C204" s="203"/>
      <c r="D204" s="204" t="s">
        <v>79</v>
      </c>
      <c r="E204" s="216" t="s">
        <v>328</v>
      </c>
      <c r="F204" s="216" t="s">
        <v>329</v>
      </c>
      <c r="G204" s="203"/>
      <c r="H204" s="203"/>
      <c r="I204" s="206"/>
      <c r="J204" s="217">
        <f>BK204</f>
        <v>0</v>
      </c>
      <c r="K204" s="203"/>
      <c r="L204" s="208"/>
      <c r="M204" s="209"/>
      <c r="N204" s="210"/>
      <c r="O204" s="210"/>
      <c r="P204" s="211">
        <f>SUM(P205:P233)</f>
        <v>0</v>
      </c>
      <c r="Q204" s="210"/>
      <c r="R204" s="211">
        <f>SUM(R205:R233)</f>
        <v>0</v>
      </c>
      <c r="S204" s="210"/>
      <c r="T204" s="212">
        <f>SUM(T205:T233)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3" t="s">
        <v>88</v>
      </c>
      <c r="AT204" s="214" t="s">
        <v>79</v>
      </c>
      <c r="AU204" s="214" t="s">
        <v>88</v>
      </c>
      <c r="AY204" s="213" t="s">
        <v>132</v>
      </c>
      <c r="BK204" s="215">
        <f>SUM(BK205:BK233)</f>
        <v>0</v>
      </c>
    </row>
    <row r="205" s="2" customFormat="1" ht="21.75" customHeight="1">
      <c r="A205" s="37"/>
      <c r="B205" s="38"/>
      <c r="C205" s="218" t="s">
        <v>330</v>
      </c>
      <c r="D205" s="218" t="s">
        <v>135</v>
      </c>
      <c r="E205" s="219" t="s">
        <v>331</v>
      </c>
      <c r="F205" s="220" t="s">
        <v>332</v>
      </c>
      <c r="G205" s="221" t="s">
        <v>138</v>
      </c>
      <c r="H205" s="222">
        <v>450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45</v>
      </c>
      <c r="O205" s="90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139</v>
      </c>
      <c r="AT205" s="230" t="s">
        <v>135</v>
      </c>
      <c r="AU205" s="230" t="s">
        <v>90</v>
      </c>
      <c r="AY205" s="16" t="s">
        <v>132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88</v>
      </c>
      <c r="BK205" s="231">
        <f>ROUND(I205*H205,2)</f>
        <v>0</v>
      </c>
      <c r="BL205" s="16" t="s">
        <v>139</v>
      </c>
      <c r="BM205" s="230" t="s">
        <v>819</v>
      </c>
    </row>
    <row r="206" s="2" customFormat="1">
      <c r="A206" s="37"/>
      <c r="B206" s="38"/>
      <c r="C206" s="39"/>
      <c r="D206" s="234" t="s">
        <v>166</v>
      </c>
      <c r="E206" s="39"/>
      <c r="F206" s="255" t="s">
        <v>334</v>
      </c>
      <c r="G206" s="39"/>
      <c r="H206" s="39"/>
      <c r="I206" s="256"/>
      <c r="J206" s="39"/>
      <c r="K206" s="39"/>
      <c r="L206" s="43"/>
      <c r="M206" s="257"/>
      <c r="N206" s="258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166</v>
      </c>
      <c r="AU206" s="16" t="s">
        <v>90</v>
      </c>
    </row>
    <row r="207" s="13" customFormat="1">
      <c r="A207" s="13"/>
      <c r="B207" s="232"/>
      <c r="C207" s="233"/>
      <c r="D207" s="234" t="s">
        <v>141</v>
      </c>
      <c r="E207" s="235" t="s">
        <v>1</v>
      </c>
      <c r="F207" s="236" t="s">
        <v>820</v>
      </c>
      <c r="G207" s="233"/>
      <c r="H207" s="237">
        <v>120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141</v>
      </c>
      <c r="AU207" s="243" t="s">
        <v>90</v>
      </c>
      <c r="AV207" s="13" t="s">
        <v>90</v>
      </c>
      <c r="AW207" s="13" t="s">
        <v>36</v>
      </c>
      <c r="AX207" s="13" t="s">
        <v>80</v>
      </c>
      <c r="AY207" s="243" t="s">
        <v>132</v>
      </c>
    </row>
    <row r="208" s="13" customFormat="1">
      <c r="A208" s="13"/>
      <c r="B208" s="232"/>
      <c r="C208" s="233"/>
      <c r="D208" s="234" t="s">
        <v>141</v>
      </c>
      <c r="E208" s="235" t="s">
        <v>1</v>
      </c>
      <c r="F208" s="236" t="s">
        <v>821</v>
      </c>
      <c r="G208" s="233"/>
      <c r="H208" s="237">
        <v>108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141</v>
      </c>
      <c r="AU208" s="243" t="s">
        <v>90</v>
      </c>
      <c r="AV208" s="13" t="s">
        <v>90</v>
      </c>
      <c r="AW208" s="13" t="s">
        <v>36</v>
      </c>
      <c r="AX208" s="13" t="s">
        <v>80</v>
      </c>
      <c r="AY208" s="243" t="s">
        <v>132</v>
      </c>
    </row>
    <row r="209" s="13" customFormat="1">
      <c r="A209" s="13"/>
      <c r="B209" s="232"/>
      <c r="C209" s="233"/>
      <c r="D209" s="234" t="s">
        <v>141</v>
      </c>
      <c r="E209" s="235" t="s">
        <v>1</v>
      </c>
      <c r="F209" s="236" t="s">
        <v>822</v>
      </c>
      <c r="G209" s="233"/>
      <c r="H209" s="237">
        <v>114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141</v>
      </c>
      <c r="AU209" s="243" t="s">
        <v>90</v>
      </c>
      <c r="AV209" s="13" t="s">
        <v>90</v>
      </c>
      <c r="AW209" s="13" t="s">
        <v>36</v>
      </c>
      <c r="AX209" s="13" t="s">
        <v>80</v>
      </c>
      <c r="AY209" s="243" t="s">
        <v>132</v>
      </c>
    </row>
    <row r="210" s="13" customFormat="1">
      <c r="A210" s="13"/>
      <c r="B210" s="232"/>
      <c r="C210" s="233"/>
      <c r="D210" s="234" t="s">
        <v>141</v>
      </c>
      <c r="E210" s="235" t="s">
        <v>1</v>
      </c>
      <c r="F210" s="236" t="s">
        <v>823</v>
      </c>
      <c r="G210" s="233"/>
      <c r="H210" s="237">
        <v>108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141</v>
      </c>
      <c r="AU210" s="243" t="s">
        <v>90</v>
      </c>
      <c r="AV210" s="13" t="s">
        <v>90</v>
      </c>
      <c r="AW210" s="13" t="s">
        <v>36</v>
      </c>
      <c r="AX210" s="13" t="s">
        <v>80</v>
      </c>
      <c r="AY210" s="243" t="s">
        <v>132</v>
      </c>
    </row>
    <row r="211" s="14" customFormat="1">
      <c r="A211" s="14"/>
      <c r="B211" s="259"/>
      <c r="C211" s="260"/>
      <c r="D211" s="234" t="s">
        <v>141</v>
      </c>
      <c r="E211" s="261" t="s">
        <v>1</v>
      </c>
      <c r="F211" s="262" t="s">
        <v>254</v>
      </c>
      <c r="G211" s="260"/>
      <c r="H211" s="263">
        <v>450</v>
      </c>
      <c r="I211" s="264"/>
      <c r="J211" s="260"/>
      <c r="K211" s="260"/>
      <c r="L211" s="265"/>
      <c r="M211" s="266"/>
      <c r="N211" s="267"/>
      <c r="O211" s="267"/>
      <c r="P211" s="267"/>
      <c r="Q211" s="267"/>
      <c r="R211" s="267"/>
      <c r="S211" s="267"/>
      <c r="T211" s="26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9" t="s">
        <v>141</v>
      </c>
      <c r="AU211" s="269" t="s">
        <v>90</v>
      </c>
      <c r="AV211" s="14" t="s">
        <v>139</v>
      </c>
      <c r="AW211" s="14" t="s">
        <v>36</v>
      </c>
      <c r="AX211" s="14" t="s">
        <v>88</v>
      </c>
      <c r="AY211" s="269" t="s">
        <v>132</v>
      </c>
    </row>
    <row r="212" s="2" customFormat="1" ht="21.75" customHeight="1">
      <c r="A212" s="37"/>
      <c r="B212" s="38"/>
      <c r="C212" s="218" t="s">
        <v>339</v>
      </c>
      <c r="D212" s="218" t="s">
        <v>135</v>
      </c>
      <c r="E212" s="219" t="s">
        <v>340</v>
      </c>
      <c r="F212" s="220" t="s">
        <v>341</v>
      </c>
      <c r="G212" s="221" t="s">
        <v>138</v>
      </c>
      <c r="H212" s="222">
        <v>228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45</v>
      </c>
      <c r="O212" s="90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139</v>
      </c>
      <c r="AT212" s="230" t="s">
        <v>135</v>
      </c>
      <c r="AU212" s="230" t="s">
        <v>90</v>
      </c>
      <c r="AY212" s="16" t="s">
        <v>132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88</v>
      </c>
      <c r="BK212" s="231">
        <f>ROUND(I212*H212,2)</f>
        <v>0</v>
      </c>
      <c r="BL212" s="16" t="s">
        <v>139</v>
      </c>
      <c r="BM212" s="230" t="s">
        <v>824</v>
      </c>
    </row>
    <row r="213" s="2" customFormat="1">
      <c r="A213" s="37"/>
      <c r="B213" s="38"/>
      <c r="C213" s="39"/>
      <c r="D213" s="234" t="s">
        <v>166</v>
      </c>
      <c r="E213" s="39"/>
      <c r="F213" s="255" t="s">
        <v>334</v>
      </c>
      <c r="G213" s="39"/>
      <c r="H213" s="39"/>
      <c r="I213" s="256"/>
      <c r="J213" s="39"/>
      <c r="K213" s="39"/>
      <c r="L213" s="43"/>
      <c r="M213" s="257"/>
      <c r="N213" s="258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166</v>
      </c>
      <c r="AU213" s="16" t="s">
        <v>90</v>
      </c>
    </row>
    <row r="214" s="13" customFormat="1">
      <c r="A214" s="13"/>
      <c r="B214" s="232"/>
      <c r="C214" s="233"/>
      <c r="D214" s="234" t="s">
        <v>141</v>
      </c>
      <c r="E214" s="235" t="s">
        <v>1</v>
      </c>
      <c r="F214" s="236" t="s">
        <v>825</v>
      </c>
      <c r="G214" s="233"/>
      <c r="H214" s="237">
        <v>120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141</v>
      </c>
      <c r="AU214" s="243" t="s">
        <v>90</v>
      </c>
      <c r="AV214" s="13" t="s">
        <v>90</v>
      </c>
      <c r="AW214" s="13" t="s">
        <v>36</v>
      </c>
      <c r="AX214" s="13" t="s">
        <v>80</v>
      </c>
      <c r="AY214" s="243" t="s">
        <v>132</v>
      </c>
    </row>
    <row r="215" s="13" customFormat="1">
      <c r="A215" s="13"/>
      <c r="B215" s="232"/>
      <c r="C215" s="233"/>
      <c r="D215" s="234" t="s">
        <v>141</v>
      </c>
      <c r="E215" s="235" t="s">
        <v>1</v>
      </c>
      <c r="F215" s="236" t="s">
        <v>826</v>
      </c>
      <c r="G215" s="233"/>
      <c r="H215" s="237">
        <v>108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141</v>
      </c>
      <c r="AU215" s="243" t="s">
        <v>90</v>
      </c>
      <c r="AV215" s="13" t="s">
        <v>90</v>
      </c>
      <c r="AW215" s="13" t="s">
        <v>36</v>
      </c>
      <c r="AX215" s="13" t="s">
        <v>80</v>
      </c>
      <c r="AY215" s="243" t="s">
        <v>132</v>
      </c>
    </row>
    <row r="216" s="14" customFormat="1">
      <c r="A216" s="14"/>
      <c r="B216" s="259"/>
      <c r="C216" s="260"/>
      <c r="D216" s="234" t="s">
        <v>141</v>
      </c>
      <c r="E216" s="261" t="s">
        <v>1</v>
      </c>
      <c r="F216" s="262" t="s">
        <v>254</v>
      </c>
      <c r="G216" s="260"/>
      <c r="H216" s="263">
        <v>228</v>
      </c>
      <c r="I216" s="264"/>
      <c r="J216" s="260"/>
      <c r="K216" s="260"/>
      <c r="L216" s="265"/>
      <c r="M216" s="266"/>
      <c r="N216" s="267"/>
      <c r="O216" s="267"/>
      <c r="P216" s="267"/>
      <c r="Q216" s="267"/>
      <c r="R216" s="267"/>
      <c r="S216" s="267"/>
      <c r="T216" s="26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9" t="s">
        <v>141</v>
      </c>
      <c r="AU216" s="269" t="s">
        <v>90</v>
      </c>
      <c r="AV216" s="14" t="s">
        <v>139</v>
      </c>
      <c r="AW216" s="14" t="s">
        <v>36</v>
      </c>
      <c r="AX216" s="14" t="s">
        <v>88</v>
      </c>
      <c r="AY216" s="269" t="s">
        <v>132</v>
      </c>
    </row>
    <row r="217" s="2" customFormat="1" ht="24.15" customHeight="1">
      <c r="A217" s="37"/>
      <c r="B217" s="38"/>
      <c r="C217" s="218" t="s">
        <v>345</v>
      </c>
      <c r="D217" s="218" t="s">
        <v>135</v>
      </c>
      <c r="E217" s="219" t="s">
        <v>346</v>
      </c>
      <c r="F217" s="220" t="s">
        <v>347</v>
      </c>
      <c r="G217" s="221" t="s">
        <v>138</v>
      </c>
      <c r="H217" s="222">
        <v>138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45</v>
      </c>
      <c r="O217" s="90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139</v>
      </c>
      <c r="AT217" s="230" t="s">
        <v>135</v>
      </c>
      <c r="AU217" s="230" t="s">
        <v>90</v>
      </c>
      <c r="AY217" s="16" t="s">
        <v>132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88</v>
      </c>
      <c r="BK217" s="231">
        <f>ROUND(I217*H217,2)</f>
        <v>0</v>
      </c>
      <c r="BL217" s="16" t="s">
        <v>139</v>
      </c>
      <c r="BM217" s="230" t="s">
        <v>827</v>
      </c>
    </row>
    <row r="218" s="2" customFormat="1">
      <c r="A218" s="37"/>
      <c r="B218" s="38"/>
      <c r="C218" s="39"/>
      <c r="D218" s="234" t="s">
        <v>166</v>
      </c>
      <c r="E218" s="39"/>
      <c r="F218" s="255" t="s">
        <v>349</v>
      </c>
      <c r="G218" s="39"/>
      <c r="H218" s="39"/>
      <c r="I218" s="256"/>
      <c r="J218" s="39"/>
      <c r="K218" s="39"/>
      <c r="L218" s="43"/>
      <c r="M218" s="257"/>
      <c r="N218" s="258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166</v>
      </c>
      <c r="AU218" s="16" t="s">
        <v>90</v>
      </c>
    </row>
    <row r="219" s="13" customFormat="1">
      <c r="A219" s="13"/>
      <c r="B219" s="232"/>
      <c r="C219" s="233"/>
      <c r="D219" s="234" t="s">
        <v>141</v>
      </c>
      <c r="E219" s="235" t="s">
        <v>1</v>
      </c>
      <c r="F219" s="236" t="s">
        <v>828</v>
      </c>
      <c r="G219" s="233"/>
      <c r="H219" s="237">
        <v>138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141</v>
      </c>
      <c r="AU219" s="243" t="s">
        <v>90</v>
      </c>
      <c r="AV219" s="13" t="s">
        <v>90</v>
      </c>
      <c r="AW219" s="13" t="s">
        <v>36</v>
      </c>
      <c r="AX219" s="13" t="s">
        <v>88</v>
      </c>
      <c r="AY219" s="243" t="s">
        <v>132</v>
      </c>
    </row>
    <row r="220" s="2" customFormat="1" ht="37.8" customHeight="1">
      <c r="A220" s="37"/>
      <c r="B220" s="38"/>
      <c r="C220" s="218" t="s">
        <v>351</v>
      </c>
      <c r="D220" s="218" t="s">
        <v>135</v>
      </c>
      <c r="E220" s="219" t="s">
        <v>352</v>
      </c>
      <c r="F220" s="220" t="s">
        <v>353</v>
      </c>
      <c r="G220" s="221" t="s">
        <v>138</v>
      </c>
      <c r="H220" s="222">
        <v>954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45</v>
      </c>
      <c r="O220" s="90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139</v>
      </c>
      <c r="AT220" s="230" t="s">
        <v>135</v>
      </c>
      <c r="AU220" s="230" t="s">
        <v>90</v>
      </c>
      <c r="AY220" s="16" t="s">
        <v>132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88</v>
      </c>
      <c r="BK220" s="231">
        <f>ROUND(I220*H220,2)</f>
        <v>0</v>
      </c>
      <c r="BL220" s="16" t="s">
        <v>139</v>
      </c>
      <c r="BM220" s="230" t="s">
        <v>829</v>
      </c>
    </row>
    <row r="221" s="2" customFormat="1">
      <c r="A221" s="37"/>
      <c r="B221" s="38"/>
      <c r="C221" s="39"/>
      <c r="D221" s="234" t="s">
        <v>166</v>
      </c>
      <c r="E221" s="39"/>
      <c r="F221" s="255" t="s">
        <v>355</v>
      </c>
      <c r="G221" s="39"/>
      <c r="H221" s="39"/>
      <c r="I221" s="256"/>
      <c r="J221" s="39"/>
      <c r="K221" s="39"/>
      <c r="L221" s="43"/>
      <c r="M221" s="257"/>
      <c r="N221" s="258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166</v>
      </c>
      <c r="AU221" s="16" t="s">
        <v>90</v>
      </c>
    </row>
    <row r="222" s="13" customFormat="1">
      <c r="A222" s="13"/>
      <c r="B222" s="232"/>
      <c r="C222" s="233"/>
      <c r="D222" s="234" t="s">
        <v>141</v>
      </c>
      <c r="E222" s="235" t="s">
        <v>1</v>
      </c>
      <c r="F222" s="236" t="s">
        <v>830</v>
      </c>
      <c r="G222" s="233"/>
      <c r="H222" s="237">
        <v>276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141</v>
      </c>
      <c r="AU222" s="243" t="s">
        <v>90</v>
      </c>
      <c r="AV222" s="13" t="s">
        <v>90</v>
      </c>
      <c r="AW222" s="13" t="s">
        <v>36</v>
      </c>
      <c r="AX222" s="13" t="s">
        <v>80</v>
      </c>
      <c r="AY222" s="243" t="s">
        <v>132</v>
      </c>
    </row>
    <row r="223" s="13" customFormat="1">
      <c r="A223" s="13"/>
      <c r="B223" s="232"/>
      <c r="C223" s="233"/>
      <c r="D223" s="234" t="s">
        <v>141</v>
      </c>
      <c r="E223" s="235" t="s">
        <v>1</v>
      </c>
      <c r="F223" s="236" t="s">
        <v>831</v>
      </c>
      <c r="G223" s="233"/>
      <c r="H223" s="237">
        <v>678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141</v>
      </c>
      <c r="AU223" s="243" t="s">
        <v>90</v>
      </c>
      <c r="AV223" s="13" t="s">
        <v>90</v>
      </c>
      <c r="AW223" s="13" t="s">
        <v>36</v>
      </c>
      <c r="AX223" s="13" t="s">
        <v>80</v>
      </c>
      <c r="AY223" s="243" t="s">
        <v>132</v>
      </c>
    </row>
    <row r="224" s="14" customFormat="1">
      <c r="A224" s="14"/>
      <c r="B224" s="259"/>
      <c r="C224" s="260"/>
      <c r="D224" s="234" t="s">
        <v>141</v>
      </c>
      <c r="E224" s="261" t="s">
        <v>1</v>
      </c>
      <c r="F224" s="262" t="s">
        <v>254</v>
      </c>
      <c r="G224" s="260"/>
      <c r="H224" s="263">
        <v>954</v>
      </c>
      <c r="I224" s="264"/>
      <c r="J224" s="260"/>
      <c r="K224" s="260"/>
      <c r="L224" s="265"/>
      <c r="M224" s="266"/>
      <c r="N224" s="267"/>
      <c r="O224" s="267"/>
      <c r="P224" s="267"/>
      <c r="Q224" s="267"/>
      <c r="R224" s="267"/>
      <c r="S224" s="267"/>
      <c r="T224" s="26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9" t="s">
        <v>141</v>
      </c>
      <c r="AU224" s="269" t="s">
        <v>90</v>
      </c>
      <c r="AV224" s="14" t="s">
        <v>139</v>
      </c>
      <c r="AW224" s="14" t="s">
        <v>36</v>
      </c>
      <c r="AX224" s="14" t="s">
        <v>88</v>
      </c>
      <c r="AY224" s="269" t="s">
        <v>132</v>
      </c>
    </row>
    <row r="225" s="2" customFormat="1" ht="16.5" customHeight="1">
      <c r="A225" s="37"/>
      <c r="B225" s="38"/>
      <c r="C225" s="218" t="s">
        <v>358</v>
      </c>
      <c r="D225" s="218" t="s">
        <v>135</v>
      </c>
      <c r="E225" s="219" t="s">
        <v>359</v>
      </c>
      <c r="F225" s="220" t="s">
        <v>360</v>
      </c>
      <c r="G225" s="221" t="s">
        <v>223</v>
      </c>
      <c r="H225" s="222">
        <v>109.44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45</v>
      </c>
      <c r="O225" s="90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139</v>
      </c>
      <c r="AT225" s="230" t="s">
        <v>135</v>
      </c>
      <c r="AU225" s="230" t="s">
        <v>90</v>
      </c>
      <c r="AY225" s="16" t="s">
        <v>132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88</v>
      </c>
      <c r="BK225" s="231">
        <f>ROUND(I225*H225,2)</f>
        <v>0</v>
      </c>
      <c r="BL225" s="16" t="s">
        <v>139</v>
      </c>
      <c r="BM225" s="230" t="s">
        <v>832</v>
      </c>
    </row>
    <row r="226" s="2" customFormat="1">
      <c r="A226" s="37"/>
      <c r="B226" s="38"/>
      <c r="C226" s="39"/>
      <c r="D226" s="234" t="s">
        <v>166</v>
      </c>
      <c r="E226" s="39"/>
      <c r="F226" s="255" t="s">
        <v>362</v>
      </c>
      <c r="G226" s="39"/>
      <c r="H226" s="39"/>
      <c r="I226" s="256"/>
      <c r="J226" s="39"/>
      <c r="K226" s="39"/>
      <c r="L226" s="43"/>
      <c r="M226" s="257"/>
      <c r="N226" s="258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166</v>
      </c>
      <c r="AU226" s="16" t="s">
        <v>90</v>
      </c>
    </row>
    <row r="227" s="13" customFormat="1">
      <c r="A227" s="13"/>
      <c r="B227" s="232"/>
      <c r="C227" s="233"/>
      <c r="D227" s="234" t="s">
        <v>141</v>
      </c>
      <c r="E227" s="235" t="s">
        <v>1</v>
      </c>
      <c r="F227" s="236" t="s">
        <v>833</v>
      </c>
      <c r="G227" s="233"/>
      <c r="H227" s="237">
        <v>55.200000000000003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141</v>
      </c>
      <c r="AU227" s="243" t="s">
        <v>90</v>
      </c>
      <c r="AV227" s="13" t="s">
        <v>90</v>
      </c>
      <c r="AW227" s="13" t="s">
        <v>36</v>
      </c>
      <c r="AX227" s="13" t="s">
        <v>80</v>
      </c>
      <c r="AY227" s="243" t="s">
        <v>132</v>
      </c>
    </row>
    <row r="228" s="13" customFormat="1">
      <c r="A228" s="13"/>
      <c r="B228" s="232"/>
      <c r="C228" s="233"/>
      <c r="D228" s="234" t="s">
        <v>141</v>
      </c>
      <c r="E228" s="235" t="s">
        <v>1</v>
      </c>
      <c r="F228" s="236" t="s">
        <v>834</v>
      </c>
      <c r="G228" s="233"/>
      <c r="H228" s="237">
        <v>54.240000000000002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141</v>
      </c>
      <c r="AU228" s="243" t="s">
        <v>90</v>
      </c>
      <c r="AV228" s="13" t="s">
        <v>90</v>
      </c>
      <c r="AW228" s="13" t="s">
        <v>36</v>
      </c>
      <c r="AX228" s="13" t="s">
        <v>80</v>
      </c>
      <c r="AY228" s="243" t="s">
        <v>132</v>
      </c>
    </row>
    <row r="229" s="14" customFormat="1">
      <c r="A229" s="14"/>
      <c r="B229" s="259"/>
      <c r="C229" s="260"/>
      <c r="D229" s="234" t="s">
        <v>141</v>
      </c>
      <c r="E229" s="261" t="s">
        <v>1</v>
      </c>
      <c r="F229" s="262" t="s">
        <v>254</v>
      </c>
      <c r="G229" s="260"/>
      <c r="H229" s="263">
        <v>109.44</v>
      </c>
      <c r="I229" s="264"/>
      <c r="J229" s="260"/>
      <c r="K229" s="260"/>
      <c r="L229" s="265"/>
      <c r="M229" s="266"/>
      <c r="N229" s="267"/>
      <c r="O229" s="267"/>
      <c r="P229" s="267"/>
      <c r="Q229" s="267"/>
      <c r="R229" s="267"/>
      <c r="S229" s="267"/>
      <c r="T229" s="26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9" t="s">
        <v>141</v>
      </c>
      <c r="AU229" s="269" t="s">
        <v>90</v>
      </c>
      <c r="AV229" s="14" t="s">
        <v>139</v>
      </c>
      <c r="AW229" s="14" t="s">
        <v>36</v>
      </c>
      <c r="AX229" s="14" t="s">
        <v>88</v>
      </c>
      <c r="AY229" s="269" t="s">
        <v>132</v>
      </c>
    </row>
    <row r="230" s="2" customFormat="1" ht="21.75" customHeight="1">
      <c r="A230" s="37"/>
      <c r="B230" s="38"/>
      <c r="C230" s="218" t="s">
        <v>365</v>
      </c>
      <c r="D230" s="218" t="s">
        <v>135</v>
      </c>
      <c r="E230" s="219" t="s">
        <v>366</v>
      </c>
      <c r="F230" s="220" t="s">
        <v>367</v>
      </c>
      <c r="G230" s="221" t="s">
        <v>223</v>
      </c>
      <c r="H230" s="222">
        <v>109.44</v>
      </c>
      <c r="I230" s="223"/>
      <c r="J230" s="224">
        <f>ROUND(I230*H230,2)</f>
        <v>0</v>
      </c>
      <c r="K230" s="225"/>
      <c r="L230" s="43"/>
      <c r="M230" s="226" t="s">
        <v>1</v>
      </c>
      <c r="N230" s="227" t="s">
        <v>45</v>
      </c>
      <c r="O230" s="90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0" t="s">
        <v>139</v>
      </c>
      <c r="AT230" s="230" t="s">
        <v>135</v>
      </c>
      <c r="AU230" s="230" t="s">
        <v>90</v>
      </c>
      <c r="AY230" s="16" t="s">
        <v>132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6" t="s">
        <v>88</v>
      </c>
      <c r="BK230" s="231">
        <f>ROUND(I230*H230,2)</f>
        <v>0</v>
      </c>
      <c r="BL230" s="16" t="s">
        <v>139</v>
      </c>
      <c r="BM230" s="230" t="s">
        <v>835</v>
      </c>
    </row>
    <row r="231" s="2" customFormat="1" ht="24.15" customHeight="1">
      <c r="A231" s="37"/>
      <c r="B231" s="38"/>
      <c r="C231" s="218" t="s">
        <v>369</v>
      </c>
      <c r="D231" s="218" t="s">
        <v>135</v>
      </c>
      <c r="E231" s="219" t="s">
        <v>370</v>
      </c>
      <c r="F231" s="220" t="s">
        <v>242</v>
      </c>
      <c r="G231" s="221" t="s">
        <v>223</v>
      </c>
      <c r="H231" s="222">
        <v>547.20000000000005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45</v>
      </c>
      <c r="O231" s="90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139</v>
      </c>
      <c r="AT231" s="230" t="s">
        <v>135</v>
      </c>
      <c r="AU231" s="230" t="s">
        <v>90</v>
      </c>
      <c r="AY231" s="16" t="s">
        <v>132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88</v>
      </c>
      <c r="BK231" s="231">
        <f>ROUND(I231*H231,2)</f>
        <v>0</v>
      </c>
      <c r="BL231" s="16" t="s">
        <v>139</v>
      </c>
      <c r="BM231" s="230" t="s">
        <v>836</v>
      </c>
    </row>
    <row r="232" s="2" customFormat="1">
      <c r="A232" s="37"/>
      <c r="B232" s="38"/>
      <c r="C232" s="39"/>
      <c r="D232" s="234" t="s">
        <v>166</v>
      </c>
      <c r="E232" s="39"/>
      <c r="F232" s="255" t="s">
        <v>372</v>
      </c>
      <c r="G232" s="39"/>
      <c r="H232" s="39"/>
      <c r="I232" s="256"/>
      <c r="J232" s="39"/>
      <c r="K232" s="39"/>
      <c r="L232" s="43"/>
      <c r="M232" s="257"/>
      <c r="N232" s="258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166</v>
      </c>
      <c r="AU232" s="16" t="s">
        <v>90</v>
      </c>
    </row>
    <row r="233" s="13" customFormat="1">
      <c r="A233" s="13"/>
      <c r="B233" s="232"/>
      <c r="C233" s="233"/>
      <c r="D233" s="234" t="s">
        <v>141</v>
      </c>
      <c r="E233" s="235" t="s">
        <v>1</v>
      </c>
      <c r="F233" s="236" t="s">
        <v>837</v>
      </c>
      <c r="G233" s="233"/>
      <c r="H233" s="237">
        <v>547.20000000000005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141</v>
      </c>
      <c r="AU233" s="243" t="s">
        <v>90</v>
      </c>
      <c r="AV233" s="13" t="s">
        <v>90</v>
      </c>
      <c r="AW233" s="13" t="s">
        <v>36</v>
      </c>
      <c r="AX233" s="13" t="s">
        <v>88</v>
      </c>
      <c r="AY233" s="243" t="s">
        <v>132</v>
      </c>
    </row>
    <row r="234" s="12" customFormat="1" ht="22.8" customHeight="1">
      <c r="A234" s="12"/>
      <c r="B234" s="202"/>
      <c r="C234" s="203"/>
      <c r="D234" s="204" t="s">
        <v>79</v>
      </c>
      <c r="E234" s="216" t="s">
        <v>374</v>
      </c>
      <c r="F234" s="216" t="s">
        <v>375</v>
      </c>
      <c r="G234" s="203"/>
      <c r="H234" s="203"/>
      <c r="I234" s="206"/>
      <c r="J234" s="217">
        <f>BK234</f>
        <v>0</v>
      </c>
      <c r="K234" s="203"/>
      <c r="L234" s="208"/>
      <c r="M234" s="209"/>
      <c r="N234" s="210"/>
      <c r="O234" s="210"/>
      <c r="P234" s="211">
        <f>SUM(P235:P251)</f>
        <v>0</v>
      </c>
      <c r="Q234" s="210"/>
      <c r="R234" s="211">
        <f>SUM(R235:R251)</f>
        <v>0</v>
      </c>
      <c r="S234" s="210"/>
      <c r="T234" s="212">
        <f>SUM(T235:T251)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3" t="s">
        <v>88</v>
      </c>
      <c r="AT234" s="214" t="s">
        <v>79</v>
      </c>
      <c r="AU234" s="214" t="s">
        <v>88</v>
      </c>
      <c r="AY234" s="213" t="s">
        <v>132</v>
      </c>
      <c r="BK234" s="215">
        <f>SUM(BK235:BK251)</f>
        <v>0</v>
      </c>
    </row>
    <row r="235" s="2" customFormat="1" ht="24.15" customHeight="1">
      <c r="A235" s="37"/>
      <c r="B235" s="38"/>
      <c r="C235" s="218" t="s">
        <v>376</v>
      </c>
      <c r="D235" s="218" t="s">
        <v>135</v>
      </c>
      <c r="E235" s="219" t="s">
        <v>346</v>
      </c>
      <c r="F235" s="220" t="s">
        <v>347</v>
      </c>
      <c r="G235" s="221" t="s">
        <v>138</v>
      </c>
      <c r="H235" s="222">
        <v>138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45</v>
      </c>
      <c r="O235" s="9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139</v>
      </c>
      <c r="AT235" s="230" t="s">
        <v>135</v>
      </c>
      <c r="AU235" s="230" t="s">
        <v>90</v>
      </c>
      <c r="AY235" s="16" t="s">
        <v>132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88</v>
      </c>
      <c r="BK235" s="231">
        <f>ROUND(I235*H235,2)</f>
        <v>0</v>
      </c>
      <c r="BL235" s="16" t="s">
        <v>139</v>
      </c>
      <c r="BM235" s="230" t="s">
        <v>838</v>
      </c>
    </row>
    <row r="236" s="2" customFormat="1">
      <c r="A236" s="37"/>
      <c r="B236" s="38"/>
      <c r="C236" s="39"/>
      <c r="D236" s="234" t="s">
        <v>166</v>
      </c>
      <c r="E236" s="39"/>
      <c r="F236" s="255" t="s">
        <v>349</v>
      </c>
      <c r="G236" s="39"/>
      <c r="H236" s="39"/>
      <c r="I236" s="256"/>
      <c r="J236" s="39"/>
      <c r="K236" s="39"/>
      <c r="L236" s="43"/>
      <c r="M236" s="257"/>
      <c r="N236" s="258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166</v>
      </c>
      <c r="AU236" s="16" t="s">
        <v>90</v>
      </c>
    </row>
    <row r="237" s="13" customFormat="1">
      <c r="A237" s="13"/>
      <c r="B237" s="232"/>
      <c r="C237" s="233"/>
      <c r="D237" s="234" t="s">
        <v>141</v>
      </c>
      <c r="E237" s="235" t="s">
        <v>1</v>
      </c>
      <c r="F237" s="236" t="s">
        <v>828</v>
      </c>
      <c r="G237" s="233"/>
      <c r="H237" s="237">
        <v>138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141</v>
      </c>
      <c r="AU237" s="243" t="s">
        <v>90</v>
      </c>
      <c r="AV237" s="13" t="s">
        <v>90</v>
      </c>
      <c r="AW237" s="13" t="s">
        <v>36</v>
      </c>
      <c r="AX237" s="13" t="s">
        <v>88</v>
      </c>
      <c r="AY237" s="243" t="s">
        <v>132</v>
      </c>
    </row>
    <row r="238" s="2" customFormat="1" ht="37.8" customHeight="1">
      <c r="A238" s="37"/>
      <c r="B238" s="38"/>
      <c r="C238" s="218" t="s">
        <v>378</v>
      </c>
      <c r="D238" s="218" t="s">
        <v>135</v>
      </c>
      <c r="E238" s="219" t="s">
        <v>352</v>
      </c>
      <c r="F238" s="220" t="s">
        <v>353</v>
      </c>
      <c r="G238" s="221" t="s">
        <v>138</v>
      </c>
      <c r="H238" s="222">
        <v>954</v>
      </c>
      <c r="I238" s="223"/>
      <c r="J238" s="224">
        <f>ROUND(I238*H238,2)</f>
        <v>0</v>
      </c>
      <c r="K238" s="225"/>
      <c r="L238" s="43"/>
      <c r="M238" s="226" t="s">
        <v>1</v>
      </c>
      <c r="N238" s="227" t="s">
        <v>45</v>
      </c>
      <c r="O238" s="90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139</v>
      </c>
      <c r="AT238" s="230" t="s">
        <v>135</v>
      </c>
      <c r="AU238" s="230" t="s">
        <v>90</v>
      </c>
      <c r="AY238" s="16" t="s">
        <v>132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88</v>
      </c>
      <c r="BK238" s="231">
        <f>ROUND(I238*H238,2)</f>
        <v>0</v>
      </c>
      <c r="BL238" s="16" t="s">
        <v>139</v>
      </c>
      <c r="BM238" s="230" t="s">
        <v>839</v>
      </c>
    </row>
    <row r="239" s="2" customFormat="1">
      <c r="A239" s="37"/>
      <c r="B239" s="38"/>
      <c r="C239" s="39"/>
      <c r="D239" s="234" t="s">
        <v>166</v>
      </c>
      <c r="E239" s="39"/>
      <c r="F239" s="255" t="s">
        <v>355</v>
      </c>
      <c r="G239" s="39"/>
      <c r="H239" s="39"/>
      <c r="I239" s="256"/>
      <c r="J239" s="39"/>
      <c r="K239" s="39"/>
      <c r="L239" s="43"/>
      <c r="M239" s="257"/>
      <c r="N239" s="258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166</v>
      </c>
      <c r="AU239" s="16" t="s">
        <v>90</v>
      </c>
    </row>
    <row r="240" s="13" customFormat="1">
      <c r="A240" s="13"/>
      <c r="B240" s="232"/>
      <c r="C240" s="233"/>
      <c r="D240" s="234" t="s">
        <v>141</v>
      </c>
      <c r="E240" s="235" t="s">
        <v>1</v>
      </c>
      <c r="F240" s="236" t="s">
        <v>830</v>
      </c>
      <c r="G240" s="233"/>
      <c r="H240" s="237">
        <v>276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141</v>
      </c>
      <c r="AU240" s="243" t="s">
        <v>90</v>
      </c>
      <c r="AV240" s="13" t="s">
        <v>90</v>
      </c>
      <c r="AW240" s="13" t="s">
        <v>36</v>
      </c>
      <c r="AX240" s="13" t="s">
        <v>80</v>
      </c>
      <c r="AY240" s="243" t="s">
        <v>132</v>
      </c>
    </row>
    <row r="241" s="13" customFormat="1">
      <c r="A241" s="13"/>
      <c r="B241" s="232"/>
      <c r="C241" s="233"/>
      <c r="D241" s="234" t="s">
        <v>141</v>
      </c>
      <c r="E241" s="235" t="s">
        <v>1</v>
      </c>
      <c r="F241" s="236" t="s">
        <v>831</v>
      </c>
      <c r="G241" s="233"/>
      <c r="H241" s="237">
        <v>678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141</v>
      </c>
      <c r="AU241" s="243" t="s">
        <v>90</v>
      </c>
      <c r="AV241" s="13" t="s">
        <v>90</v>
      </c>
      <c r="AW241" s="13" t="s">
        <v>36</v>
      </c>
      <c r="AX241" s="13" t="s">
        <v>80</v>
      </c>
      <c r="AY241" s="243" t="s">
        <v>132</v>
      </c>
    </row>
    <row r="242" s="14" customFormat="1">
      <c r="A242" s="14"/>
      <c r="B242" s="259"/>
      <c r="C242" s="260"/>
      <c r="D242" s="234" t="s">
        <v>141</v>
      </c>
      <c r="E242" s="261" t="s">
        <v>1</v>
      </c>
      <c r="F242" s="262" t="s">
        <v>254</v>
      </c>
      <c r="G242" s="260"/>
      <c r="H242" s="263">
        <v>954</v>
      </c>
      <c r="I242" s="264"/>
      <c r="J242" s="260"/>
      <c r="K242" s="260"/>
      <c r="L242" s="265"/>
      <c r="M242" s="266"/>
      <c r="N242" s="267"/>
      <c r="O242" s="267"/>
      <c r="P242" s="267"/>
      <c r="Q242" s="267"/>
      <c r="R242" s="267"/>
      <c r="S242" s="267"/>
      <c r="T242" s="26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9" t="s">
        <v>141</v>
      </c>
      <c r="AU242" s="269" t="s">
        <v>90</v>
      </c>
      <c r="AV242" s="14" t="s">
        <v>139</v>
      </c>
      <c r="AW242" s="14" t="s">
        <v>36</v>
      </c>
      <c r="AX242" s="14" t="s">
        <v>88</v>
      </c>
      <c r="AY242" s="269" t="s">
        <v>132</v>
      </c>
    </row>
    <row r="243" s="2" customFormat="1" ht="16.5" customHeight="1">
      <c r="A243" s="37"/>
      <c r="B243" s="38"/>
      <c r="C243" s="218" t="s">
        <v>380</v>
      </c>
      <c r="D243" s="218" t="s">
        <v>135</v>
      </c>
      <c r="E243" s="219" t="s">
        <v>359</v>
      </c>
      <c r="F243" s="220" t="s">
        <v>360</v>
      </c>
      <c r="G243" s="221" t="s">
        <v>223</v>
      </c>
      <c r="H243" s="222">
        <v>82.079999999999998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45</v>
      </c>
      <c r="O243" s="90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139</v>
      </c>
      <c r="AT243" s="230" t="s">
        <v>135</v>
      </c>
      <c r="AU243" s="230" t="s">
        <v>90</v>
      </c>
      <c r="AY243" s="16" t="s">
        <v>132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88</v>
      </c>
      <c r="BK243" s="231">
        <f>ROUND(I243*H243,2)</f>
        <v>0</v>
      </c>
      <c r="BL243" s="16" t="s">
        <v>139</v>
      </c>
      <c r="BM243" s="230" t="s">
        <v>840</v>
      </c>
    </row>
    <row r="244" s="2" customFormat="1">
      <c r="A244" s="37"/>
      <c r="B244" s="38"/>
      <c r="C244" s="39"/>
      <c r="D244" s="234" t="s">
        <v>166</v>
      </c>
      <c r="E244" s="39"/>
      <c r="F244" s="255" t="s">
        <v>362</v>
      </c>
      <c r="G244" s="39"/>
      <c r="H244" s="39"/>
      <c r="I244" s="256"/>
      <c r="J244" s="39"/>
      <c r="K244" s="39"/>
      <c r="L244" s="43"/>
      <c r="M244" s="257"/>
      <c r="N244" s="258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166</v>
      </c>
      <c r="AU244" s="16" t="s">
        <v>90</v>
      </c>
    </row>
    <row r="245" s="13" customFormat="1">
      <c r="A245" s="13"/>
      <c r="B245" s="232"/>
      <c r="C245" s="233"/>
      <c r="D245" s="234" t="s">
        <v>141</v>
      </c>
      <c r="E245" s="235" t="s">
        <v>1</v>
      </c>
      <c r="F245" s="236" t="s">
        <v>841</v>
      </c>
      <c r="G245" s="233"/>
      <c r="H245" s="237">
        <v>41.399999999999999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141</v>
      </c>
      <c r="AU245" s="243" t="s">
        <v>90</v>
      </c>
      <c r="AV245" s="13" t="s">
        <v>90</v>
      </c>
      <c r="AW245" s="13" t="s">
        <v>36</v>
      </c>
      <c r="AX245" s="13" t="s">
        <v>80</v>
      </c>
      <c r="AY245" s="243" t="s">
        <v>132</v>
      </c>
    </row>
    <row r="246" s="13" customFormat="1">
      <c r="A246" s="13"/>
      <c r="B246" s="232"/>
      <c r="C246" s="233"/>
      <c r="D246" s="234" t="s">
        <v>141</v>
      </c>
      <c r="E246" s="235" t="s">
        <v>1</v>
      </c>
      <c r="F246" s="236" t="s">
        <v>842</v>
      </c>
      <c r="G246" s="233"/>
      <c r="H246" s="237">
        <v>40.68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141</v>
      </c>
      <c r="AU246" s="243" t="s">
        <v>90</v>
      </c>
      <c r="AV246" s="13" t="s">
        <v>90</v>
      </c>
      <c r="AW246" s="13" t="s">
        <v>36</v>
      </c>
      <c r="AX246" s="13" t="s">
        <v>80</v>
      </c>
      <c r="AY246" s="243" t="s">
        <v>132</v>
      </c>
    </row>
    <row r="247" s="14" customFormat="1">
      <c r="A247" s="14"/>
      <c r="B247" s="259"/>
      <c r="C247" s="260"/>
      <c r="D247" s="234" t="s">
        <v>141</v>
      </c>
      <c r="E247" s="261" t="s">
        <v>1</v>
      </c>
      <c r="F247" s="262" t="s">
        <v>254</v>
      </c>
      <c r="G247" s="260"/>
      <c r="H247" s="263">
        <v>82.079999999999998</v>
      </c>
      <c r="I247" s="264"/>
      <c r="J247" s="260"/>
      <c r="K247" s="260"/>
      <c r="L247" s="265"/>
      <c r="M247" s="266"/>
      <c r="N247" s="267"/>
      <c r="O247" s="267"/>
      <c r="P247" s="267"/>
      <c r="Q247" s="267"/>
      <c r="R247" s="267"/>
      <c r="S247" s="267"/>
      <c r="T247" s="26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9" t="s">
        <v>141</v>
      </c>
      <c r="AU247" s="269" t="s">
        <v>90</v>
      </c>
      <c r="AV247" s="14" t="s">
        <v>139</v>
      </c>
      <c r="AW247" s="14" t="s">
        <v>36</v>
      </c>
      <c r="AX247" s="14" t="s">
        <v>88</v>
      </c>
      <c r="AY247" s="269" t="s">
        <v>132</v>
      </c>
    </row>
    <row r="248" s="2" customFormat="1" ht="21.75" customHeight="1">
      <c r="A248" s="37"/>
      <c r="B248" s="38"/>
      <c r="C248" s="218" t="s">
        <v>384</v>
      </c>
      <c r="D248" s="218" t="s">
        <v>135</v>
      </c>
      <c r="E248" s="219" t="s">
        <v>366</v>
      </c>
      <c r="F248" s="220" t="s">
        <v>367</v>
      </c>
      <c r="G248" s="221" t="s">
        <v>223</v>
      </c>
      <c r="H248" s="222">
        <v>82.079999999999998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45</v>
      </c>
      <c r="O248" s="90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139</v>
      </c>
      <c r="AT248" s="230" t="s">
        <v>135</v>
      </c>
      <c r="AU248" s="230" t="s">
        <v>90</v>
      </c>
      <c r="AY248" s="16" t="s">
        <v>132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88</v>
      </c>
      <c r="BK248" s="231">
        <f>ROUND(I248*H248,2)</f>
        <v>0</v>
      </c>
      <c r="BL248" s="16" t="s">
        <v>139</v>
      </c>
      <c r="BM248" s="230" t="s">
        <v>843</v>
      </c>
    </row>
    <row r="249" s="2" customFormat="1" ht="24.15" customHeight="1">
      <c r="A249" s="37"/>
      <c r="B249" s="38"/>
      <c r="C249" s="218" t="s">
        <v>386</v>
      </c>
      <c r="D249" s="218" t="s">
        <v>135</v>
      </c>
      <c r="E249" s="219" t="s">
        <v>370</v>
      </c>
      <c r="F249" s="220" t="s">
        <v>242</v>
      </c>
      <c r="G249" s="221" t="s">
        <v>223</v>
      </c>
      <c r="H249" s="222">
        <v>410.39999999999998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45</v>
      </c>
      <c r="O249" s="90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139</v>
      </c>
      <c r="AT249" s="230" t="s">
        <v>135</v>
      </c>
      <c r="AU249" s="230" t="s">
        <v>90</v>
      </c>
      <c r="AY249" s="16" t="s">
        <v>132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88</v>
      </c>
      <c r="BK249" s="231">
        <f>ROUND(I249*H249,2)</f>
        <v>0</v>
      </c>
      <c r="BL249" s="16" t="s">
        <v>139</v>
      </c>
      <c r="BM249" s="230" t="s">
        <v>844</v>
      </c>
    </row>
    <row r="250" s="2" customFormat="1">
      <c r="A250" s="37"/>
      <c r="B250" s="38"/>
      <c r="C250" s="39"/>
      <c r="D250" s="234" t="s">
        <v>166</v>
      </c>
      <c r="E250" s="39"/>
      <c r="F250" s="255" t="s">
        <v>372</v>
      </c>
      <c r="G250" s="39"/>
      <c r="H250" s="39"/>
      <c r="I250" s="256"/>
      <c r="J250" s="39"/>
      <c r="K250" s="39"/>
      <c r="L250" s="43"/>
      <c r="M250" s="257"/>
      <c r="N250" s="258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166</v>
      </c>
      <c r="AU250" s="16" t="s">
        <v>90</v>
      </c>
    </row>
    <row r="251" s="13" customFormat="1">
      <c r="A251" s="13"/>
      <c r="B251" s="232"/>
      <c r="C251" s="233"/>
      <c r="D251" s="234" t="s">
        <v>141</v>
      </c>
      <c r="E251" s="235" t="s">
        <v>1</v>
      </c>
      <c r="F251" s="236" t="s">
        <v>845</v>
      </c>
      <c r="G251" s="233"/>
      <c r="H251" s="237">
        <v>410.39999999999998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141</v>
      </c>
      <c r="AU251" s="243" t="s">
        <v>90</v>
      </c>
      <c r="AV251" s="13" t="s">
        <v>90</v>
      </c>
      <c r="AW251" s="13" t="s">
        <v>36</v>
      </c>
      <c r="AX251" s="13" t="s">
        <v>88</v>
      </c>
      <c r="AY251" s="243" t="s">
        <v>132</v>
      </c>
    </row>
    <row r="252" s="12" customFormat="1" ht="22.8" customHeight="1">
      <c r="A252" s="12"/>
      <c r="B252" s="202"/>
      <c r="C252" s="203"/>
      <c r="D252" s="204" t="s">
        <v>79</v>
      </c>
      <c r="E252" s="216" t="s">
        <v>389</v>
      </c>
      <c r="F252" s="216" t="s">
        <v>390</v>
      </c>
      <c r="G252" s="203"/>
      <c r="H252" s="203"/>
      <c r="I252" s="206"/>
      <c r="J252" s="217">
        <f>BK252</f>
        <v>0</v>
      </c>
      <c r="K252" s="203"/>
      <c r="L252" s="208"/>
      <c r="M252" s="209"/>
      <c r="N252" s="210"/>
      <c r="O252" s="210"/>
      <c r="P252" s="211">
        <f>SUM(P253:P288)</f>
        <v>0</v>
      </c>
      <c r="Q252" s="210"/>
      <c r="R252" s="211">
        <f>SUM(R253:R288)</f>
        <v>0</v>
      </c>
      <c r="S252" s="210"/>
      <c r="T252" s="212">
        <f>SUM(T253:T288)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3" t="s">
        <v>88</v>
      </c>
      <c r="AT252" s="214" t="s">
        <v>79</v>
      </c>
      <c r="AU252" s="214" t="s">
        <v>88</v>
      </c>
      <c r="AY252" s="213" t="s">
        <v>132</v>
      </c>
      <c r="BK252" s="215">
        <f>SUM(BK253:BK288)</f>
        <v>0</v>
      </c>
    </row>
    <row r="253" s="2" customFormat="1" ht="24.15" customHeight="1">
      <c r="A253" s="37"/>
      <c r="B253" s="38"/>
      <c r="C253" s="218" t="s">
        <v>391</v>
      </c>
      <c r="D253" s="218" t="s">
        <v>135</v>
      </c>
      <c r="E253" s="219" t="s">
        <v>392</v>
      </c>
      <c r="F253" s="220" t="s">
        <v>393</v>
      </c>
      <c r="G253" s="221" t="s">
        <v>138</v>
      </c>
      <c r="H253" s="222">
        <v>138</v>
      </c>
      <c r="I253" s="223"/>
      <c r="J253" s="224">
        <f>ROUND(I253*H253,2)</f>
        <v>0</v>
      </c>
      <c r="K253" s="225"/>
      <c r="L253" s="43"/>
      <c r="M253" s="226" t="s">
        <v>1</v>
      </c>
      <c r="N253" s="227" t="s">
        <v>45</v>
      </c>
      <c r="O253" s="90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139</v>
      </c>
      <c r="AT253" s="230" t="s">
        <v>135</v>
      </c>
      <c r="AU253" s="230" t="s">
        <v>90</v>
      </c>
      <c r="AY253" s="16" t="s">
        <v>132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88</v>
      </c>
      <c r="BK253" s="231">
        <f>ROUND(I253*H253,2)</f>
        <v>0</v>
      </c>
      <c r="BL253" s="16" t="s">
        <v>139</v>
      </c>
      <c r="BM253" s="230" t="s">
        <v>846</v>
      </c>
    </row>
    <row r="254" s="2" customFormat="1">
      <c r="A254" s="37"/>
      <c r="B254" s="38"/>
      <c r="C254" s="39"/>
      <c r="D254" s="234" t="s">
        <v>166</v>
      </c>
      <c r="E254" s="39"/>
      <c r="F254" s="255" t="s">
        <v>395</v>
      </c>
      <c r="G254" s="39"/>
      <c r="H254" s="39"/>
      <c r="I254" s="256"/>
      <c r="J254" s="39"/>
      <c r="K254" s="39"/>
      <c r="L254" s="43"/>
      <c r="M254" s="257"/>
      <c r="N254" s="258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166</v>
      </c>
      <c r="AU254" s="16" t="s">
        <v>90</v>
      </c>
    </row>
    <row r="255" s="2" customFormat="1" ht="24.15" customHeight="1">
      <c r="A255" s="37"/>
      <c r="B255" s="38"/>
      <c r="C255" s="218" t="s">
        <v>396</v>
      </c>
      <c r="D255" s="218" t="s">
        <v>135</v>
      </c>
      <c r="E255" s="219" t="s">
        <v>397</v>
      </c>
      <c r="F255" s="220" t="s">
        <v>398</v>
      </c>
      <c r="G255" s="221" t="s">
        <v>187</v>
      </c>
      <c r="H255" s="222">
        <v>57.960000000000001</v>
      </c>
      <c r="I255" s="223"/>
      <c r="J255" s="224">
        <f>ROUND(I255*H255,2)</f>
        <v>0</v>
      </c>
      <c r="K255" s="225"/>
      <c r="L255" s="43"/>
      <c r="M255" s="226" t="s">
        <v>1</v>
      </c>
      <c r="N255" s="227" t="s">
        <v>45</v>
      </c>
      <c r="O255" s="90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139</v>
      </c>
      <c r="AT255" s="230" t="s">
        <v>135</v>
      </c>
      <c r="AU255" s="230" t="s">
        <v>90</v>
      </c>
      <c r="AY255" s="16" t="s">
        <v>132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88</v>
      </c>
      <c r="BK255" s="231">
        <f>ROUND(I255*H255,2)</f>
        <v>0</v>
      </c>
      <c r="BL255" s="16" t="s">
        <v>139</v>
      </c>
      <c r="BM255" s="230" t="s">
        <v>847</v>
      </c>
    </row>
    <row r="256" s="2" customFormat="1">
      <c r="A256" s="37"/>
      <c r="B256" s="38"/>
      <c r="C256" s="39"/>
      <c r="D256" s="234" t="s">
        <v>166</v>
      </c>
      <c r="E256" s="39"/>
      <c r="F256" s="255" t="s">
        <v>400</v>
      </c>
      <c r="G256" s="39"/>
      <c r="H256" s="39"/>
      <c r="I256" s="256"/>
      <c r="J256" s="39"/>
      <c r="K256" s="39"/>
      <c r="L256" s="43"/>
      <c r="M256" s="257"/>
      <c r="N256" s="258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166</v>
      </c>
      <c r="AU256" s="16" t="s">
        <v>90</v>
      </c>
    </row>
    <row r="257" s="13" customFormat="1">
      <c r="A257" s="13"/>
      <c r="B257" s="232"/>
      <c r="C257" s="233"/>
      <c r="D257" s="234" t="s">
        <v>141</v>
      </c>
      <c r="E257" s="235" t="s">
        <v>1</v>
      </c>
      <c r="F257" s="236" t="s">
        <v>776</v>
      </c>
      <c r="G257" s="233"/>
      <c r="H257" s="237">
        <v>57.960000000000001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141</v>
      </c>
      <c r="AU257" s="243" t="s">
        <v>90</v>
      </c>
      <c r="AV257" s="13" t="s">
        <v>90</v>
      </c>
      <c r="AW257" s="13" t="s">
        <v>36</v>
      </c>
      <c r="AX257" s="13" t="s">
        <v>88</v>
      </c>
      <c r="AY257" s="243" t="s">
        <v>132</v>
      </c>
    </row>
    <row r="258" s="2" customFormat="1" ht="24.15" customHeight="1">
      <c r="A258" s="37"/>
      <c r="B258" s="38"/>
      <c r="C258" s="218" t="s">
        <v>401</v>
      </c>
      <c r="D258" s="218" t="s">
        <v>135</v>
      </c>
      <c r="E258" s="219" t="s">
        <v>402</v>
      </c>
      <c r="F258" s="220" t="s">
        <v>403</v>
      </c>
      <c r="G258" s="221" t="s">
        <v>138</v>
      </c>
      <c r="H258" s="222">
        <v>138</v>
      </c>
      <c r="I258" s="223"/>
      <c r="J258" s="224">
        <f>ROUND(I258*H258,2)</f>
        <v>0</v>
      </c>
      <c r="K258" s="225"/>
      <c r="L258" s="43"/>
      <c r="M258" s="226" t="s">
        <v>1</v>
      </c>
      <c r="N258" s="227" t="s">
        <v>45</v>
      </c>
      <c r="O258" s="90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0" t="s">
        <v>139</v>
      </c>
      <c r="AT258" s="230" t="s">
        <v>135</v>
      </c>
      <c r="AU258" s="230" t="s">
        <v>90</v>
      </c>
      <c r="AY258" s="16" t="s">
        <v>132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6" t="s">
        <v>88</v>
      </c>
      <c r="BK258" s="231">
        <f>ROUND(I258*H258,2)</f>
        <v>0</v>
      </c>
      <c r="BL258" s="16" t="s">
        <v>139</v>
      </c>
      <c r="BM258" s="230" t="s">
        <v>848</v>
      </c>
    </row>
    <row r="259" s="2" customFormat="1">
      <c r="A259" s="37"/>
      <c r="B259" s="38"/>
      <c r="C259" s="39"/>
      <c r="D259" s="234" t="s">
        <v>166</v>
      </c>
      <c r="E259" s="39"/>
      <c r="F259" s="255" t="s">
        <v>405</v>
      </c>
      <c r="G259" s="39"/>
      <c r="H259" s="39"/>
      <c r="I259" s="256"/>
      <c r="J259" s="39"/>
      <c r="K259" s="39"/>
      <c r="L259" s="43"/>
      <c r="M259" s="257"/>
      <c r="N259" s="258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166</v>
      </c>
      <c r="AU259" s="16" t="s">
        <v>90</v>
      </c>
    </row>
    <row r="260" s="2" customFormat="1" ht="24.15" customHeight="1">
      <c r="A260" s="37"/>
      <c r="B260" s="38"/>
      <c r="C260" s="218" t="s">
        <v>406</v>
      </c>
      <c r="D260" s="218" t="s">
        <v>135</v>
      </c>
      <c r="E260" s="219" t="s">
        <v>346</v>
      </c>
      <c r="F260" s="220" t="s">
        <v>347</v>
      </c>
      <c r="G260" s="221" t="s">
        <v>138</v>
      </c>
      <c r="H260" s="222">
        <v>138</v>
      </c>
      <c r="I260" s="223"/>
      <c r="J260" s="224">
        <f>ROUND(I260*H260,2)</f>
        <v>0</v>
      </c>
      <c r="K260" s="225"/>
      <c r="L260" s="43"/>
      <c r="M260" s="226" t="s">
        <v>1</v>
      </c>
      <c r="N260" s="227" t="s">
        <v>45</v>
      </c>
      <c r="O260" s="90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139</v>
      </c>
      <c r="AT260" s="230" t="s">
        <v>135</v>
      </c>
      <c r="AU260" s="230" t="s">
        <v>90</v>
      </c>
      <c r="AY260" s="16" t="s">
        <v>132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88</v>
      </c>
      <c r="BK260" s="231">
        <f>ROUND(I260*H260,2)</f>
        <v>0</v>
      </c>
      <c r="BL260" s="16" t="s">
        <v>139</v>
      </c>
      <c r="BM260" s="230" t="s">
        <v>849</v>
      </c>
    </row>
    <row r="261" s="2" customFormat="1">
      <c r="A261" s="37"/>
      <c r="B261" s="38"/>
      <c r="C261" s="39"/>
      <c r="D261" s="234" t="s">
        <v>166</v>
      </c>
      <c r="E261" s="39"/>
      <c r="F261" s="255" t="s">
        <v>349</v>
      </c>
      <c r="G261" s="39"/>
      <c r="H261" s="39"/>
      <c r="I261" s="256"/>
      <c r="J261" s="39"/>
      <c r="K261" s="39"/>
      <c r="L261" s="43"/>
      <c r="M261" s="257"/>
      <c r="N261" s="258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166</v>
      </c>
      <c r="AU261" s="16" t="s">
        <v>90</v>
      </c>
    </row>
    <row r="262" s="13" customFormat="1">
      <c r="A262" s="13"/>
      <c r="B262" s="232"/>
      <c r="C262" s="233"/>
      <c r="D262" s="234" t="s">
        <v>141</v>
      </c>
      <c r="E262" s="235" t="s">
        <v>1</v>
      </c>
      <c r="F262" s="236" t="s">
        <v>828</v>
      </c>
      <c r="G262" s="233"/>
      <c r="H262" s="237">
        <v>138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141</v>
      </c>
      <c r="AU262" s="243" t="s">
        <v>90</v>
      </c>
      <c r="AV262" s="13" t="s">
        <v>90</v>
      </c>
      <c r="AW262" s="13" t="s">
        <v>36</v>
      </c>
      <c r="AX262" s="13" t="s">
        <v>88</v>
      </c>
      <c r="AY262" s="243" t="s">
        <v>132</v>
      </c>
    </row>
    <row r="263" s="2" customFormat="1" ht="37.8" customHeight="1">
      <c r="A263" s="37"/>
      <c r="B263" s="38"/>
      <c r="C263" s="218" t="s">
        <v>409</v>
      </c>
      <c r="D263" s="218" t="s">
        <v>135</v>
      </c>
      <c r="E263" s="219" t="s">
        <v>352</v>
      </c>
      <c r="F263" s="220" t="s">
        <v>353</v>
      </c>
      <c r="G263" s="221" t="s">
        <v>138</v>
      </c>
      <c r="H263" s="222">
        <v>954</v>
      </c>
      <c r="I263" s="223"/>
      <c r="J263" s="224">
        <f>ROUND(I263*H263,2)</f>
        <v>0</v>
      </c>
      <c r="K263" s="225"/>
      <c r="L263" s="43"/>
      <c r="M263" s="226" t="s">
        <v>1</v>
      </c>
      <c r="N263" s="227" t="s">
        <v>45</v>
      </c>
      <c r="O263" s="90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139</v>
      </c>
      <c r="AT263" s="230" t="s">
        <v>135</v>
      </c>
      <c r="AU263" s="230" t="s">
        <v>90</v>
      </c>
      <c r="AY263" s="16" t="s">
        <v>132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88</v>
      </c>
      <c r="BK263" s="231">
        <f>ROUND(I263*H263,2)</f>
        <v>0</v>
      </c>
      <c r="BL263" s="16" t="s">
        <v>139</v>
      </c>
      <c r="BM263" s="230" t="s">
        <v>850</v>
      </c>
    </row>
    <row r="264" s="2" customFormat="1">
      <c r="A264" s="37"/>
      <c r="B264" s="38"/>
      <c r="C264" s="39"/>
      <c r="D264" s="234" t="s">
        <v>166</v>
      </c>
      <c r="E264" s="39"/>
      <c r="F264" s="255" t="s">
        <v>355</v>
      </c>
      <c r="G264" s="39"/>
      <c r="H264" s="39"/>
      <c r="I264" s="256"/>
      <c r="J264" s="39"/>
      <c r="K264" s="39"/>
      <c r="L264" s="43"/>
      <c r="M264" s="257"/>
      <c r="N264" s="258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166</v>
      </c>
      <c r="AU264" s="16" t="s">
        <v>90</v>
      </c>
    </row>
    <row r="265" s="13" customFormat="1">
      <c r="A265" s="13"/>
      <c r="B265" s="232"/>
      <c r="C265" s="233"/>
      <c r="D265" s="234" t="s">
        <v>141</v>
      </c>
      <c r="E265" s="235" t="s">
        <v>1</v>
      </c>
      <c r="F265" s="236" t="s">
        <v>830</v>
      </c>
      <c r="G265" s="233"/>
      <c r="H265" s="237">
        <v>276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141</v>
      </c>
      <c r="AU265" s="243" t="s">
        <v>90</v>
      </c>
      <c r="AV265" s="13" t="s">
        <v>90</v>
      </c>
      <c r="AW265" s="13" t="s">
        <v>36</v>
      </c>
      <c r="AX265" s="13" t="s">
        <v>80</v>
      </c>
      <c r="AY265" s="243" t="s">
        <v>132</v>
      </c>
    </row>
    <row r="266" s="13" customFormat="1">
      <c r="A266" s="13"/>
      <c r="B266" s="232"/>
      <c r="C266" s="233"/>
      <c r="D266" s="234" t="s">
        <v>141</v>
      </c>
      <c r="E266" s="235" t="s">
        <v>1</v>
      </c>
      <c r="F266" s="236" t="s">
        <v>831</v>
      </c>
      <c r="G266" s="233"/>
      <c r="H266" s="237">
        <v>678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141</v>
      </c>
      <c r="AU266" s="243" t="s">
        <v>90</v>
      </c>
      <c r="AV266" s="13" t="s">
        <v>90</v>
      </c>
      <c r="AW266" s="13" t="s">
        <v>36</v>
      </c>
      <c r="AX266" s="13" t="s">
        <v>80</v>
      </c>
      <c r="AY266" s="243" t="s">
        <v>132</v>
      </c>
    </row>
    <row r="267" s="14" customFormat="1">
      <c r="A267" s="14"/>
      <c r="B267" s="259"/>
      <c r="C267" s="260"/>
      <c r="D267" s="234" t="s">
        <v>141</v>
      </c>
      <c r="E267" s="261" t="s">
        <v>1</v>
      </c>
      <c r="F267" s="262" t="s">
        <v>254</v>
      </c>
      <c r="G267" s="260"/>
      <c r="H267" s="263">
        <v>954</v>
      </c>
      <c r="I267" s="264"/>
      <c r="J267" s="260"/>
      <c r="K267" s="260"/>
      <c r="L267" s="265"/>
      <c r="M267" s="266"/>
      <c r="N267" s="267"/>
      <c r="O267" s="267"/>
      <c r="P267" s="267"/>
      <c r="Q267" s="267"/>
      <c r="R267" s="267"/>
      <c r="S267" s="267"/>
      <c r="T267" s="26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9" t="s">
        <v>141</v>
      </c>
      <c r="AU267" s="269" t="s">
        <v>90</v>
      </c>
      <c r="AV267" s="14" t="s">
        <v>139</v>
      </c>
      <c r="AW267" s="14" t="s">
        <v>36</v>
      </c>
      <c r="AX267" s="14" t="s">
        <v>88</v>
      </c>
      <c r="AY267" s="269" t="s">
        <v>132</v>
      </c>
    </row>
    <row r="268" s="2" customFormat="1" ht="16.5" customHeight="1">
      <c r="A268" s="37"/>
      <c r="B268" s="38"/>
      <c r="C268" s="218" t="s">
        <v>411</v>
      </c>
      <c r="D268" s="218" t="s">
        <v>135</v>
      </c>
      <c r="E268" s="219" t="s">
        <v>412</v>
      </c>
      <c r="F268" s="220" t="s">
        <v>413</v>
      </c>
      <c r="G268" s="221" t="s">
        <v>223</v>
      </c>
      <c r="H268" s="222">
        <v>6.9000000000000004</v>
      </c>
      <c r="I268" s="223"/>
      <c r="J268" s="224">
        <f>ROUND(I268*H268,2)</f>
        <v>0</v>
      </c>
      <c r="K268" s="225"/>
      <c r="L268" s="43"/>
      <c r="M268" s="226" t="s">
        <v>1</v>
      </c>
      <c r="N268" s="227" t="s">
        <v>45</v>
      </c>
      <c r="O268" s="90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0" t="s">
        <v>139</v>
      </c>
      <c r="AT268" s="230" t="s">
        <v>135</v>
      </c>
      <c r="AU268" s="230" t="s">
        <v>90</v>
      </c>
      <c r="AY268" s="16" t="s">
        <v>132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6" t="s">
        <v>88</v>
      </c>
      <c r="BK268" s="231">
        <f>ROUND(I268*H268,2)</f>
        <v>0</v>
      </c>
      <c r="BL268" s="16" t="s">
        <v>139</v>
      </c>
      <c r="BM268" s="230" t="s">
        <v>851</v>
      </c>
    </row>
    <row r="269" s="2" customFormat="1">
      <c r="A269" s="37"/>
      <c r="B269" s="38"/>
      <c r="C269" s="39"/>
      <c r="D269" s="234" t="s">
        <v>166</v>
      </c>
      <c r="E269" s="39"/>
      <c r="F269" s="255" t="s">
        <v>415</v>
      </c>
      <c r="G269" s="39"/>
      <c r="H269" s="39"/>
      <c r="I269" s="256"/>
      <c r="J269" s="39"/>
      <c r="K269" s="39"/>
      <c r="L269" s="43"/>
      <c r="M269" s="257"/>
      <c r="N269" s="258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166</v>
      </c>
      <c r="AU269" s="16" t="s">
        <v>90</v>
      </c>
    </row>
    <row r="270" s="13" customFormat="1">
      <c r="A270" s="13"/>
      <c r="B270" s="232"/>
      <c r="C270" s="233"/>
      <c r="D270" s="234" t="s">
        <v>141</v>
      </c>
      <c r="E270" s="235" t="s">
        <v>1</v>
      </c>
      <c r="F270" s="236" t="s">
        <v>852</v>
      </c>
      <c r="G270" s="233"/>
      <c r="H270" s="237">
        <v>6.9000000000000004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141</v>
      </c>
      <c r="AU270" s="243" t="s">
        <v>90</v>
      </c>
      <c r="AV270" s="13" t="s">
        <v>90</v>
      </c>
      <c r="AW270" s="13" t="s">
        <v>36</v>
      </c>
      <c r="AX270" s="13" t="s">
        <v>88</v>
      </c>
      <c r="AY270" s="243" t="s">
        <v>132</v>
      </c>
    </row>
    <row r="271" s="2" customFormat="1" ht="33" customHeight="1">
      <c r="A271" s="37"/>
      <c r="B271" s="38"/>
      <c r="C271" s="218" t="s">
        <v>417</v>
      </c>
      <c r="D271" s="218" t="s">
        <v>135</v>
      </c>
      <c r="E271" s="219" t="s">
        <v>418</v>
      </c>
      <c r="F271" s="220" t="s">
        <v>419</v>
      </c>
      <c r="G271" s="221" t="s">
        <v>138</v>
      </c>
      <c r="H271" s="222">
        <v>138</v>
      </c>
      <c r="I271" s="223"/>
      <c r="J271" s="224">
        <f>ROUND(I271*H271,2)</f>
        <v>0</v>
      </c>
      <c r="K271" s="225"/>
      <c r="L271" s="43"/>
      <c r="M271" s="226" t="s">
        <v>1</v>
      </c>
      <c r="N271" s="227" t="s">
        <v>45</v>
      </c>
      <c r="O271" s="90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0" t="s">
        <v>139</v>
      </c>
      <c r="AT271" s="230" t="s">
        <v>135</v>
      </c>
      <c r="AU271" s="230" t="s">
        <v>90</v>
      </c>
      <c r="AY271" s="16" t="s">
        <v>132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6" t="s">
        <v>88</v>
      </c>
      <c r="BK271" s="231">
        <f>ROUND(I271*H271,2)</f>
        <v>0</v>
      </c>
      <c r="BL271" s="16" t="s">
        <v>139</v>
      </c>
      <c r="BM271" s="230" t="s">
        <v>853</v>
      </c>
    </row>
    <row r="272" s="2" customFormat="1">
      <c r="A272" s="37"/>
      <c r="B272" s="38"/>
      <c r="C272" s="39"/>
      <c r="D272" s="234" t="s">
        <v>166</v>
      </c>
      <c r="E272" s="39"/>
      <c r="F272" s="255" t="s">
        <v>421</v>
      </c>
      <c r="G272" s="39"/>
      <c r="H272" s="39"/>
      <c r="I272" s="256"/>
      <c r="J272" s="39"/>
      <c r="K272" s="39"/>
      <c r="L272" s="43"/>
      <c r="M272" s="257"/>
      <c r="N272" s="258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166</v>
      </c>
      <c r="AU272" s="16" t="s">
        <v>90</v>
      </c>
    </row>
    <row r="273" s="2" customFormat="1" ht="24.15" customHeight="1">
      <c r="A273" s="37"/>
      <c r="B273" s="38"/>
      <c r="C273" s="218" t="s">
        <v>422</v>
      </c>
      <c r="D273" s="218" t="s">
        <v>135</v>
      </c>
      <c r="E273" s="219" t="s">
        <v>423</v>
      </c>
      <c r="F273" s="220" t="s">
        <v>424</v>
      </c>
      <c r="G273" s="221" t="s">
        <v>138</v>
      </c>
      <c r="H273" s="222">
        <v>276</v>
      </c>
      <c r="I273" s="223"/>
      <c r="J273" s="224">
        <f>ROUND(I273*H273,2)</f>
        <v>0</v>
      </c>
      <c r="K273" s="225"/>
      <c r="L273" s="43"/>
      <c r="M273" s="226" t="s">
        <v>1</v>
      </c>
      <c r="N273" s="227" t="s">
        <v>45</v>
      </c>
      <c r="O273" s="90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139</v>
      </c>
      <c r="AT273" s="230" t="s">
        <v>135</v>
      </c>
      <c r="AU273" s="230" t="s">
        <v>90</v>
      </c>
      <c r="AY273" s="16" t="s">
        <v>132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88</v>
      </c>
      <c r="BK273" s="231">
        <f>ROUND(I273*H273,2)</f>
        <v>0</v>
      </c>
      <c r="BL273" s="16" t="s">
        <v>139</v>
      </c>
      <c r="BM273" s="230" t="s">
        <v>854</v>
      </c>
    </row>
    <row r="274" s="13" customFormat="1">
      <c r="A274" s="13"/>
      <c r="B274" s="232"/>
      <c r="C274" s="233"/>
      <c r="D274" s="234" t="s">
        <v>141</v>
      </c>
      <c r="E274" s="235" t="s">
        <v>1</v>
      </c>
      <c r="F274" s="236" t="s">
        <v>855</v>
      </c>
      <c r="G274" s="233"/>
      <c r="H274" s="237">
        <v>276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141</v>
      </c>
      <c r="AU274" s="243" t="s">
        <v>90</v>
      </c>
      <c r="AV274" s="13" t="s">
        <v>90</v>
      </c>
      <c r="AW274" s="13" t="s">
        <v>36</v>
      </c>
      <c r="AX274" s="13" t="s">
        <v>88</v>
      </c>
      <c r="AY274" s="243" t="s">
        <v>132</v>
      </c>
    </row>
    <row r="275" s="2" customFormat="1" ht="16.5" customHeight="1">
      <c r="A275" s="37"/>
      <c r="B275" s="38"/>
      <c r="C275" s="218" t="s">
        <v>427</v>
      </c>
      <c r="D275" s="218" t="s">
        <v>135</v>
      </c>
      <c r="E275" s="219" t="s">
        <v>428</v>
      </c>
      <c r="F275" s="220" t="s">
        <v>429</v>
      </c>
      <c r="G275" s="221" t="s">
        <v>172</v>
      </c>
      <c r="H275" s="222">
        <v>7.5899999999999999</v>
      </c>
      <c r="I275" s="223"/>
      <c r="J275" s="224">
        <f>ROUND(I275*H275,2)</f>
        <v>0</v>
      </c>
      <c r="K275" s="225"/>
      <c r="L275" s="43"/>
      <c r="M275" s="226" t="s">
        <v>1</v>
      </c>
      <c r="N275" s="227" t="s">
        <v>45</v>
      </c>
      <c r="O275" s="90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0" t="s">
        <v>139</v>
      </c>
      <c r="AT275" s="230" t="s">
        <v>135</v>
      </c>
      <c r="AU275" s="230" t="s">
        <v>90</v>
      </c>
      <c r="AY275" s="16" t="s">
        <v>132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6" t="s">
        <v>88</v>
      </c>
      <c r="BK275" s="231">
        <f>ROUND(I275*H275,2)</f>
        <v>0</v>
      </c>
      <c r="BL275" s="16" t="s">
        <v>139</v>
      </c>
      <c r="BM275" s="230" t="s">
        <v>856</v>
      </c>
    </row>
    <row r="276" s="2" customFormat="1">
      <c r="A276" s="37"/>
      <c r="B276" s="38"/>
      <c r="C276" s="39"/>
      <c r="D276" s="234" t="s">
        <v>166</v>
      </c>
      <c r="E276" s="39"/>
      <c r="F276" s="255" t="s">
        <v>431</v>
      </c>
      <c r="G276" s="39"/>
      <c r="H276" s="39"/>
      <c r="I276" s="256"/>
      <c r="J276" s="39"/>
      <c r="K276" s="39"/>
      <c r="L276" s="43"/>
      <c r="M276" s="257"/>
      <c r="N276" s="258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166</v>
      </c>
      <c r="AU276" s="16" t="s">
        <v>90</v>
      </c>
    </row>
    <row r="277" s="13" customFormat="1">
      <c r="A277" s="13"/>
      <c r="B277" s="232"/>
      <c r="C277" s="233"/>
      <c r="D277" s="234" t="s">
        <v>141</v>
      </c>
      <c r="E277" s="235" t="s">
        <v>1</v>
      </c>
      <c r="F277" s="236" t="s">
        <v>857</v>
      </c>
      <c r="G277" s="233"/>
      <c r="H277" s="237">
        <v>3.4500000000000002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141</v>
      </c>
      <c r="AU277" s="243" t="s">
        <v>90</v>
      </c>
      <c r="AV277" s="13" t="s">
        <v>90</v>
      </c>
      <c r="AW277" s="13" t="s">
        <v>36</v>
      </c>
      <c r="AX277" s="13" t="s">
        <v>80</v>
      </c>
      <c r="AY277" s="243" t="s">
        <v>132</v>
      </c>
    </row>
    <row r="278" s="13" customFormat="1">
      <c r="A278" s="13"/>
      <c r="B278" s="232"/>
      <c r="C278" s="233"/>
      <c r="D278" s="234" t="s">
        <v>141</v>
      </c>
      <c r="E278" s="235" t="s">
        <v>1</v>
      </c>
      <c r="F278" s="236" t="s">
        <v>858</v>
      </c>
      <c r="G278" s="233"/>
      <c r="H278" s="237">
        <v>4.1399999999999997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141</v>
      </c>
      <c r="AU278" s="243" t="s">
        <v>90</v>
      </c>
      <c r="AV278" s="13" t="s">
        <v>90</v>
      </c>
      <c r="AW278" s="13" t="s">
        <v>36</v>
      </c>
      <c r="AX278" s="13" t="s">
        <v>80</v>
      </c>
      <c r="AY278" s="243" t="s">
        <v>132</v>
      </c>
    </row>
    <row r="279" s="14" customFormat="1">
      <c r="A279" s="14"/>
      <c r="B279" s="259"/>
      <c r="C279" s="260"/>
      <c r="D279" s="234" t="s">
        <v>141</v>
      </c>
      <c r="E279" s="261" t="s">
        <v>1</v>
      </c>
      <c r="F279" s="262" t="s">
        <v>254</v>
      </c>
      <c r="G279" s="260"/>
      <c r="H279" s="263">
        <v>7.5899999999999999</v>
      </c>
      <c r="I279" s="264"/>
      <c r="J279" s="260"/>
      <c r="K279" s="260"/>
      <c r="L279" s="265"/>
      <c r="M279" s="266"/>
      <c r="N279" s="267"/>
      <c r="O279" s="267"/>
      <c r="P279" s="267"/>
      <c r="Q279" s="267"/>
      <c r="R279" s="267"/>
      <c r="S279" s="267"/>
      <c r="T279" s="26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9" t="s">
        <v>141</v>
      </c>
      <c r="AU279" s="269" t="s">
        <v>90</v>
      </c>
      <c r="AV279" s="14" t="s">
        <v>139</v>
      </c>
      <c r="AW279" s="14" t="s">
        <v>36</v>
      </c>
      <c r="AX279" s="14" t="s">
        <v>88</v>
      </c>
      <c r="AY279" s="269" t="s">
        <v>132</v>
      </c>
    </row>
    <row r="280" s="2" customFormat="1" ht="16.5" customHeight="1">
      <c r="A280" s="37"/>
      <c r="B280" s="38"/>
      <c r="C280" s="218" t="s">
        <v>434</v>
      </c>
      <c r="D280" s="218" t="s">
        <v>135</v>
      </c>
      <c r="E280" s="219" t="s">
        <v>359</v>
      </c>
      <c r="F280" s="220" t="s">
        <v>360</v>
      </c>
      <c r="G280" s="221" t="s">
        <v>223</v>
      </c>
      <c r="H280" s="222">
        <v>82.079999999999998</v>
      </c>
      <c r="I280" s="223"/>
      <c r="J280" s="224">
        <f>ROUND(I280*H280,2)</f>
        <v>0</v>
      </c>
      <c r="K280" s="225"/>
      <c r="L280" s="43"/>
      <c r="M280" s="226" t="s">
        <v>1</v>
      </c>
      <c r="N280" s="227" t="s">
        <v>45</v>
      </c>
      <c r="O280" s="90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0" t="s">
        <v>139</v>
      </c>
      <c r="AT280" s="230" t="s">
        <v>135</v>
      </c>
      <c r="AU280" s="230" t="s">
        <v>90</v>
      </c>
      <c r="AY280" s="16" t="s">
        <v>132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6" t="s">
        <v>88</v>
      </c>
      <c r="BK280" s="231">
        <f>ROUND(I280*H280,2)</f>
        <v>0</v>
      </c>
      <c r="BL280" s="16" t="s">
        <v>139</v>
      </c>
      <c r="BM280" s="230" t="s">
        <v>859</v>
      </c>
    </row>
    <row r="281" s="2" customFormat="1">
      <c r="A281" s="37"/>
      <c r="B281" s="38"/>
      <c r="C281" s="39"/>
      <c r="D281" s="234" t="s">
        <v>166</v>
      </c>
      <c r="E281" s="39"/>
      <c r="F281" s="255" t="s">
        <v>362</v>
      </c>
      <c r="G281" s="39"/>
      <c r="H281" s="39"/>
      <c r="I281" s="256"/>
      <c r="J281" s="39"/>
      <c r="K281" s="39"/>
      <c r="L281" s="43"/>
      <c r="M281" s="257"/>
      <c r="N281" s="258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166</v>
      </c>
      <c r="AU281" s="16" t="s">
        <v>90</v>
      </c>
    </row>
    <row r="282" s="13" customFormat="1">
      <c r="A282" s="13"/>
      <c r="B282" s="232"/>
      <c r="C282" s="233"/>
      <c r="D282" s="234" t="s">
        <v>141</v>
      </c>
      <c r="E282" s="235" t="s">
        <v>1</v>
      </c>
      <c r="F282" s="236" t="s">
        <v>841</v>
      </c>
      <c r="G282" s="233"/>
      <c r="H282" s="237">
        <v>41.399999999999999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141</v>
      </c>
      <c r="AU282" s="243" t="s">
        <v>90</v>
      </c>
      <c r="AV282" s="13" t="s">
        <v>90</v>
      </c>
      <c r="AW282" s="13" t="s">
        <v>36</v>
      </c>
      <c r="AX282" s="13" t="s">
        <v>80</v>
      </c>
      <c r="AY282" s="243" t="s">
        <v>132</v>
      </c>
    </row>
    <row r="283" s="13" customFormat="1">
      <c r="A283" s="13"/>
      <c r="B283" s="232"/>
      <c r="C283" s="233"/>
      <c r="D283" s="234" t="s">
        <v>141</v>
      </c>
      <c r="E283" s="235" t="s">
        <v>1</v>
      </c>
      <c r="F283" s="236" t="s">
        <v>842</v>
      </c>
      <c r="G283" s="233"/>
      <c r="H283" s="237">
        <v>40.68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141</v>
      </c>
      <c r="AU283" s="243" t="s">
        <v>90</v>
      </c>
      <c r="AV283" s="13" t="s">
        <v>90</v>
      </c>
      <c r="AW283" s="13" t="s">
        <v>36</v>
      </c>
      <c r="AX283" s="13" t="s">
        <v>80</v>
      </c>
      <c r="AY283" s="243" t="s">
        <v>132</v>
      </c>
    </row>
    <row r="284" s="14" customFormat="1">
      <c r="A284" s="14"/>
      <c r="B284" s="259"/>
      <c r="C284" s="260"/>
      <c r="D284" s="234" t="s">
        <v>141</v>
      </c>
      <c r="E284" s="261" t="s">
        <v>1</v>
      </c>
      <c r="F284" s="262" t="s">
        <v>254</v>
      </c>
      <c r="G284" s="260"/>
      <c r="H284" s="263">
        <v>82.079999999999998</v>
      </c>
      <c r="I284" s="264"/>
      <c r="J284" s="260"/>
      <c r="K284" s="260"/>
      <c r="L284" s="265"/>
      <c r="M284" s="266"/>
      <c r="N284" s="267"/>
      <c r="O284" s="267"/>
      <c r="P284" s="267"/>
      <c r="Q284" s="267"/>
      <c r="R284" s="267"/>
      <c r="S284" s="267"/>
      <c r="T284" s="26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9" t="s">
        <v>141</v>
      </c>
      <c r="AU284" s="269" t="s">
        <v>90</v>
      </c>
      <c r="AV284" s="14" t="s">
        <v>139</v>
      </c>
      <c r="AW284" s="14" t="s">
        <v>36</v>
      </c>
      <c r="AX284" s="14" t="s">
        <v>88</v>
      </c>
      <c r="AY284" s="269" t="s">
        <v>132</v>
      </c>
    </row>
    <row r="285" s="2" customFormat="1" ht="21.75" customHeight="1">
      <c r="A285" s="37"/>
      <c r="B285" s="38"/>
      <c r="C285" s="218" t="s">
        <v>436</v>
      </c>
      <c r="D285" s="218" t="s">
        <v>135</v>
      </c>
      <c r="E285" s="219" t="s">
        <v>366</v>
      </c>
      <c r="F285" s="220" t="s">
        <v>367</v>
      </c>
      <c r="G285" s="221" t="s">
        <v>223</v>
      </c>
      <c r="H285" s="222">
        <v>82.079999999999998</v>
      </c>
      <c r="I285" s="223"/>
      <c r="J285" s="224">
        <f>ROUND(I285*H285,2)</f>
        <v>0</v>
      </c>
      <c r="K285" s="225"/>
      <c r="L285" s="43"/>
      <c r="M285" s="226" t="s">
        <v>1</v>
      </c>
      <c r="N285" s="227" t="s">
        <v>45</v>
      </c>
      <c r="O285" s="90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0" t="s">
        <v>139</v>
      </c>
      <c r="AT285" s="230" t="s">
        <v>135</v>
      </c>
      <c r="AU285" s="230" t="s">
        <v>90</v>
      </c>
      <c r="AY285" s="16" t="s">
        <v>132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6" t="s">
        <v>88</v>
      </c>
      <c r="BK285" s="231">
        <f>ROUND(I285*H285,2)</f>
        <v>0</v>
      </c>
      <c r="BL285" s="16" t="s">
        <v>139</v>
      </c>
      <c r="BM285" s="230" t="s">
        <v>860</v>
      </c>
    </row>
    <row r="286" s="2" customFormat="1" ht="24.15" customHeight="1">
      <c r="A286" s="37"/>
      <c r="B286" s="38"/>
      <c r="C286" s="218" t="s">
        <v>438</v>
      </c>
      <c r="D286" s="218" t="s">
        <v>135</v>
      </c>
      <c r="E286" s="219" t="s">
        <v>370</v>
      </c>
      <c r="F286" s="220" t="s">
        <v>242</v>
      </c>
      <c r="G286" s="221" t="s">
        <v>223</v>
      </c>
      <c r="H286" s="222">
        <v>410.39999999999998</v>
      </c>
      <c r="I286" s="223"/>
      <c r="J286" s="224">
        <f>ROUND(I286*H286,2)</f>
        <v>0</v>
      </c>
      <c r="K286" s="225"/>
      <c r="L286" s="43"/>
      <c r="M286" s="226" t="s">
        <v>1</v>
      </c>
      <c r="N286" s="227" t="s">
        <v>45</v>
      </c>
      <c r="O286" s="90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0" t="s">
        <v>139</v>
      </c>
      <c r="AT286" s="230" t="s">
        <v>135</v>
      </c>
      <c r="AU286" s="230" t="s">
        <v>90</v>
      </c>
      <c r="AY286" s="16" t="s">
        <v>132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6" t="s">
        <v>88</v>
      </c>
      <c r="BK286" s="231">
        <f>ROUND(I286*H286,2)</f>
        <v>0</v>
      </c>
      <c r="BL286" s="16" t="s">
        <v>139</v>
      </c>
      <c r="BM286" s="230" t="s">
        <v>861</v>
      </c>
    </row>
    <row r="287" s="2" customFormat="1">
      <c r="A287" s="37"/>
      <c r="B287" s="38"/>
      <c r="C287" s="39"/>
      <c r="D287" s="234" t="s">
        <v>166</v>
      </c>
      <c r="E287" s="39"/>
      <c r="F287" s="255" t="s">
        <v>372</v>
      </c>
      <c r="G287" s="39"/>
      <c r="H287" s="39"/>
      <c r="I287" s="256"/>
      <c r="J287" s="39"/>
      <c r="K287" s="39"/>
      <c r="L287" s="43"/>
      <c r="M287" s="257"/>
      <c r="N287" s="258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166</v>
      </c>
      <c r="AU287" s="16" t="s">
        <v>90</v>
      </c>
    </row>
    <row r="288" s="13" customFormat="1">
      <c r="A288" s="13"/>
      <c r="B288" s="232"/>
      <c r="C288" s="233"/>
      <c r="D288" s="234" t="s">
        <v>141</v>
      </c>
      <c r="E288" s="235" t="s">
        <v>1</v>
      </c>
      <c r="F288" s="236" t="s">
        <v>845</v>
      </c>
      <c r="G288" s="233"/>
      <c r="H288" s="237">
        <v>410.39999999999998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141</v>
      </c>
      <c r="AU288" s="243" t="s">
        <v>90</v>
      </c>
      <c r="AV288" s="13" t="s">
        <v>90</v>
      </c>
      <c r="AW288" s="13" t="s">
        <v>36</v>
      </c>
      <c r="AX288" s="13" t="s">
        <v>88</v>
      </c>
      <c r="AY288" s="243" t="s">
        <v>132</v>
      </c>
    </row>
    <row r="289" s="12" customFormat="1" ht="22.8" customHeight="1">
      <c r="A289" s="12"/>
      <c r="B289" s="202"/>
      <c r="C289" s="203"/>
      <c r="D289" s="204" t="s">
        <v>79</v>
      </c>
      <c r="E289" s="216" t="s">
        <v>440</v>
      </c>
      <c r="F289" s="216" t="s">
        <v>441</v>
      </c>
      <c r="G289" s="203"/>
      <c r="H289" s="203"/>
      <c r="I289" s="206"/>
      <c r="J289" s="217">
        <f>BK289</f>
        <v>0</v>
      </c>
      <c r="K289" s="203"/>
      <c r="L289" s="208"/>
      <c r="M289" s="209"/>
      <c r="N289" s="210"/>
      <c r="O289" s="210"/>
      <c r="P289" s="211">
        <f>P290</f>
        <v>0</v>
      </c>
      <c r="Q289" s="210"/>
      <c r="R289" s="211">
        <f>R290</f>
        <v>0</v>
      </c>
      <c r="S289" s="210"/>
      <c r="T289" s="212">
        <f>T290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3" t="s">
        <v>88</v>
      </c>
      <c r="AT289" s="214" t="s">
        <v>79</v>
      </c>
      <c r="AU289" s="214" t="s">
        <v>88</v>
      </c>
      <c r="AY289" s="213" t="s">
        <v>132</v>
      </c>
      <c r="BK289" s="215">
        <f>BK290</f>
        <v>0</v>
      </c>
    </row>
    <row r="290" s="2" customFormat="1" ht="24.15" customHeight="1">
      <c r="A290" s="37"/>
      <c r="B290" s="38"/>
      <c r="C290" s="218" t="s">
        <v>442</v>
      </c>
      <c r="D290" s="218" t="s">
        <v>135</v>
      </c>
      <c r="E290" s="219" t="s">
        <v>443</v>
      </c>
      <c r="F290" s="220" t="s">
        <v>444</v>
      </c>
      <c r="G290" s="221" t="s">
        <v>172</v>
      </c>
      <c r="H290" s="222">
        <v>79.775999999999996</v>
      </c>
      <c r="I290" s="223"/>
      <c r="J290" s="224">
        <f>ROUND(I290*H290,2)</f>
        <v>0</v>
      </c>
      <c r="K290" s="225"/>
      <c r="L290" s="43"/>
      <c r="M290" s="226" t="s">
        <v>1</v>
      </c>
      <c r="N290" s="227" t="s">
        <v>45</v>
      </c>
      <c r="O290" s="90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0" t="s">
        <v>139</v>
      </c>
      <c r="AT290" s="230" t="s">
        <v>135</v>
      </c>
      <c r="AU290" s="230" t="s">
        <v>90</v>
      </c>
      <c r="AY290" s="16" t="s">
        <v>132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6" t="s">
        <v>88</v>
      </c>
      <c r="BK290" s="231">
        <f>ROUND(I290*H290,2)</f>
        <v>0</v>
      </c>
      <c r="BL290" s="16" t="s">
        <v>139</v>
      </c>
      <c r="BM290" s="230" t="s">
        <v>862</v>
      </c>
    </row>
    <row r="291" s="12" customFormat="1" ht="25.92" customHeight="1">
      <c r="A291" s="12"/>
      <c r="B291" s="202"/>
      <c r="C291" s="203"/>
      <c r="D291" s="204" t="s">
        <v>79</v>
      </c>
      <c r="E291" s="205" t="s">
        <v>446</v>
      </c>
      <c r="F291" s="205" t="s">
        <v>447</v>
      </c>
      <c r="G291" s="203"/>
      <c r="H291" s="203"/>
      <c r="I291" s="206"/>
      <c r="J291" s="207">
        <f>BK291</f>
        <v>0</v>
      </c>
      <c r="K291" s="203"/>
      <c r="L291" s="208"/>
      <c r="M291" s="209"/>
      <c r="N291" s="210"/>
      <c r="O291" s="210"/>
      <c r="P291" s="211">
        <f>P292</f>
        <v>0</v>
      </c>
      <c r="Q291" s="210"/>
      <c r="R291" s="211">
        <f>R292</f>
        <v>0</v>
      </c>
      <c r="S291" s="210"/>
      <c r="T291" s="212">
        <f>T292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3" t="s">
        <v>157</v>
      </c>
      <c r="AT291" s="214" t="s">
        <v>79</v>
      </c>
      <c r="AU291" s="214" t="s">
        <v>80</v>
      </c>
      <c r="AY291" s="213" t="s">
        <v>132</v>
      </c>
      <c r="BK291" s="215">
        <f>BK292</f>
        <v>0</v>
      </c>
    </row>
    <row r="292" s="12" customFormat="1" ht="22.8" customHeight="1">
      <c r="A292" s="12"/>
      <c r="B292" s="202"/>
      <c r="C292" s="203"/>
      <c r="D292" s="204" t="s">
        <v>79</v>
      </c>
      <c r="E292" s="216" t="s">
        <v>448</v>
      </c>
      <c r="F292" s="216" t="s">
        <v>449</v>
      </c>
      <c r="G292" s="203"/>
      <c r="H292" s="203"/>
      <c r="I292" s="206"/>
      <c r="J292" s="217">
        <f>BK292</f>
        <v>0</v>
      </c>
      <c r="K292" s="203"/>
      <c r="L292" s="208"/>
      <c r="M292" s="209"/>
      <c r="N292" s="210"/>
      <c r="O292" s="210"/>
      <c r="P292" s="211">
        <f>SUM(P293:P297)</f>
        <v>0</v>
      </c>
      <c r="Q292" s="210"/>
      <c r="R292" s="211">
        <f>SUM(R293:R297)</f>
        <v>0</v>
      </c>
      <c r="S292" s="210"/>
      <c r="T292" s="212">
        <f>SUM(T293:T297)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3" t="s">
        <v>157</v>
      </c>
      <c r="AT292" s="214" t="s">
        <v>79</v>
      </c>
      <c r="AU292" s="214" t="s">
        <v>88</v>
      </c>
      <c r="AY292" s="213" t="s">
        <v>132</v>
      </c>
      <c r="BK292" s="215">
        <f>SUM(BK293:BK297)</f>
        <v>0</v>
      </c>
    </row>
    <row r="293" s="2" customFormat="1" ht="16.5" customHeight="1">
      <c r="A293" s="37"/>
      <c r="B293" s="38"/>
      <c r="C293" s="218" t="s">
        <v>450</v>
      </c>
      <c r="D293" s="218" t="s">
        <v>135</v>
      </c>
      <c r="E293" s="219" t="s">
        <v>451</v>
      </c>
      <c r="F293" s="220" t="s">
        <v>452</v>
      </c>
      <c r="G293" s="221" t="s">
        <v>453</v>
      </c>
      <c r="H293" s="222">
        <v>1</v>
      </c>
      <c r="I293" s="223"/>
      <c r="J293" s="224">
        <f>ROUND(I293*H293,2)</f>
        <v>0</v>
      </c>
      <c r="K293" s="225"/>
      <c r="L293" s="43"/>
      <c r="M293" s="226" t="s">
        <v>1</v>
      </c>
      <c r="N293" s="227" t="s">
        <v>45</v>
      </c>
      <c r="O293" s="90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0" t="s">
        <v>454</v>
      </c>
      <c r="AT293" s="230" t="s">
        <v>135</v>
      </c>
      <c r="AU293" s="230" t="s">
        <v>90</v>
      </c>
      <c r="AY293" s="16" t="s">
        <v>132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6" t="s">
        <v>88</v>
      </c>
      <c r="BK293" s="231">
        <f>ROUND(I293*H293,2)</f>
        <v>0</v>
      </c>
      <c r="BL293" s="16" t="s">
        <v>454</v>
      </c>
      <c r="BM293" s="230" t="s">
        <v>863</v>
      </c>
    </row>
    <row r="294" s="2" customFormat="1" ht="16.5" customHeight="1">
      <c r="A294" s="37"/>
      <c r="B294" s="38"/>
      <c r="C294" s="218" t="s">
        <v>457</v>
      </c>
      <c r="D294" s="218" t="s">
        <v>135</v>
      </c>
      <c r="E294" s="219" t="s">
        <v>458</v>
      </c>
      <c r="F294" s="220" t="s">
        <v>459</v>
      </c>
      <c r="G294" s="221" t="s">
        <v>453</v>
      </c>
      <c r="H294" s="222">
        <v>1</v>
      </c>
      <c r="I294" s="223"/>
      <c r="J294" s="224">
        <f>ROUND(I294*H294,2)</f>
        <v>0</v>
      </c>
      <c r="K294" s="225"/>
      <c r="L294" s="43"/>
      <c r="M294" s="226" t="s">
        <v>1</v>
      </c>
      <c r="N294" s="227" t="s">
        <v>45</v>
      </c>
      <c r="O294" s="90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0" t="s">
        <v>454</v>
      </c>
      <c r="AT294" s="230" t="s">
        <v>135</v>
      </c>
      <c r="AU294" s="230" t="s">
        <v>90</v>
      </c>
      <c r="AY294" s="16" t="s">
        <v>132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6" t="s">
        <v>88</v>
      </c>
      <c r="BK294" s="231">
        <f>ROUND(I294*H294,2)</f>
        <v>0</v>
      </c>
      <c r="BL294" s="16" t="s">
        <v>454</v>
      </c>
      <c r="BM294" s="230" t="s">
        <v>864</v>
      </c>
    </row>
    <row r="295" s="2" customFormat="1" ht="16.5" customHeight="1">
      <c r="A295" s="37"/>
      <c r="B295" s="38"/>
      <c r="C295" s="218" t="s">
        <v>461</v>
      </c>
      <c r="D295" s="218" t="s">
        <v>135</v>
      </c>
      <c r="E295" s="219" t="s">
        <v>462</v>
      </c>
      <c r="F295" s="220" t="s">
        <v>463</v>
      </c>
      <c r="G295" s="221" t="s">
        <v>453</v>
      </c>
      <c r="H295" s="222">
        <v>1</v>
      </c>
      <c r="I295" s="223"/>
      <c r="J295" s="224">
        <f>ROUND(I295*H295,2)</f>
        <v>0</v>
      </c>
      <c r="K295" s="225"/>
      <c r="L295" s="43"/>
      <c r="M295" s="226" t="s">
        <v>1</v>
      </c>
      <c r="N295" s="227" t="s">
        <v>45</v>
      </c>
      <c r="O295" s="90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0" t="s">
        <v>454</v>
      </c>
      <c r="AT295" s="230" t="s">
        <v>135</v>
      </c>
      <c r="AU295" s="230" t="s">
        <v>90</v>
      </c>
      <c r="AY295" s="16" t="s">
        <v>132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6" t="s">
        <v>88</v>
      </c>
      <c r="BK295" s="231">
        <f>ROUND(I295*H295,2)</f>
        <v>0</v>
      </c>
      <c r="BL295" s="16" t="s">
        <v>454</v>
      </c>
      <c r="BM295" s="230" t="s">
        <v>865</v>
      </c>
    </row>
    <row r="296" s="2" customFormat="1" ht="16.5" customHeight="1">
      <c r="A296" s="37"/>
      <c r="B296" s="38"/>
      <c r="C296" s="218" t="s">
        <v>465</v>
      </c>
      <c r="D296" s="218" t="s">
        <v>135</v>
      </c>
      <c r="E296" s="219" t="s">
        <v>466</v>
      </c>
      <c r="F296" s="220" t="s">
        <v>467</v>
      </c>
      <c r="G296" s="221" t="s">
        <v>453</v>
      </c>
      <c r="H296" s="222">
        <v>1</v>
      </c>
      <c r="I296" s="223"/>
      <c r="J296" s="224">
        <f>ROUND(I296*H296,2)</f>
        <v>0</v>
      </c>
      <c r="K296" s="225"/>
      <c r="L296" s="43"/>
      <c r="M296" s="226" t="s">
        <v>1</v>
      </c>
      <c r="N296" s="227" t="s">
        <v>45</v>
      </c>
      <c r="O296" s="90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0" t="s">
        <v>454</v>
      </c>
      <c r="AT296" s="230" t="s">
        <v>135</v>
      </c>
      <c r="AU296" s="230" t="s">
        <v>90</v>
      </c>
      <c r="AY296" s="16" t="s">
        <v>132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6" t="s">
        <v>88</v>
      </c>
      <c r="BK296" s="231">
        <f>ROUND(I296*H296,2)</f>
        <v>0</v>
      </c>
      <c r="BL296" s="16" t="s">
        <v>454</v>
      </c>
      <c r="BM296" s="230" t="s">
        <v>866</v>
      </c>
    </row>
    <row r="297" s="2" customFormat="1">
      <c r="A297" s="37"/>
      <c r="B297" s="38"/>
      <c r="C297" s="39"/>
      <c r="D297" s="234" t="s">
        <v>166</v>
      </c>
      <c r="E297" s="39"/>
      <c r="F297" s="255" t="s">
        <v>469</v>
      </c>
      <c r="G297" s="39"/>
      <c r="H297" s="39"/>
      <c r="I297" s="256"/>
      <c r="J297" s="39"/>
      <c r="K297" s="39"/>
      <c r="L297" s="43"/>
      <c r="M297" s="270"/>
      <c r="N297" s="271"/>
      <c r="O297" s="272"/>
      <c r="P297" s="272"/>
      <c r="Q297" s="272"/>
      <c r="R297" s="272"/>
      <c r="S297" s="272"/>
      <c r="T297" s="273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166</v>
      </c>
      <c r="AU297" s="16" t="s">
        <v>90</v>
      </c>
    </row>
    <row r="298" s="2" customFormat="1" ht="6.96" customHeight="1">
      <c r="A298" s="37"/>
      <c r="B298" s="65"/>
      <c r="C298" s="66"/>
      <c r="D298" s="66"/>
      <c r="E298" s="66"/>
      <c r="F298" s="66"/>
      <c r="G298" s="66"/>
      <c r="H298" s="66"/>
      <c r="I298" s="66"/>
      <c r="J298" s="66"/>
      <c r="K298" s="66"/>
      <c r="L298" s="43"/>
      <c r="M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</row>
  </sheetData>
  <sheetProtection sheet="1" autoFilter="0" formatColumns="0" formatRows="0" objects="1" scenarios="1" spinCount="100000" saltValue="7Aal+yEUu3YEoawHFsb4l9vBs864kC0oQ9DtWPY7bh2tk8klDKax+FyQhvdtSqJjzCkCtJylM+h9HTD6kuokfQ==" hashValue="ZExpED/eaKNsQVjekDbIW8H5iJ9b/yu/vsd/k4sLn25Q/9Csa1lk7JJlaI9BGDozSr3K+UpouwDsufuofAr/nQ==" algorithmName="SHA-512" password="CC35"/>
  <autoFilter ref="C124:K29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Hájek</dc:creator>
  <cp:lastModifiedBy>Tomáš Hájek</cp:lastModifiedBy>
  <dcterms:created xsi:type="dcterms:W3CDTF">2024-02-20T18:56:54Z</dcterms:created>
  <dcterms:modified xsi:type="dcterms:W3CDTF">2024-02-20T18:57:01Z</dcterms:modified>
</cp:coreProperties>
</file>